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Очни_мед_изделия" sheetId="1" r:id="rId1"/>
    <sheet name="ХХХ" sheetId="2" r:id="rId2"/>
  </sheets>
  <definedNames>
    <definedName name="_xlnm.Print_Area" localSheetId="0">'Очни_мед_изделия'!$A$1:$N$42</definedName>
    <definedName name="_xlnm.Print_Area" localSheetId="1">'ХХХ'!$A$1:$M$39</definedName>
  </definedNames>
  <calcPr fullCalcOnLoad="1"/>
</workbook>
</file>

<file path=xl/sharedStrings.xml><?xml version="1.0" encoding="utf-8"?>
<sst xmlns="http://schemas.openxmlformats.org/spreadsheetml/2006/main" count="82" uniqueCount="55">
  <si>
    <t>Мярка</t>
  </si>
  <si>
    <t>брой</t>
  </si>
  <si>
    <t>Наименование</t>
  </si>
  <si>
    <t>Филтриращ имплант при глаукома – метален, с индивидуален инжектор, големина 2.8 мм, дебелина до 0.4 мм с отвор 50 микрона.</t>
  </si>
  <si>
    <t>Асферична мека вътреочна леща – моноблок с ръб, с жълт филтър за синята светлина, квадратно сечение на хаптиката. Материал – акрилат/метакрилат кополимер/хидрофобна леща с 0,3 % водно съдържание  в суха опаковка. Тип на оптиката – биконвексна. Размер на лещата – 13.00 мм. Размер на оптиката – 6.0 мм. А-константа – 118,7. Рефрактивен индекс на материала – 1.55.</t>
  </si>
  <si>
    <t>Мека вътреочна леща – моноблок с ръб, квадратно сечение на хаптиката. Материал – акрилат/метакрилат кополимер/хидрофобна леща 0,3% водно съдържание в суха опаковка. Тип на оптиката – биконвексна. Размер на лещата – 13.00 мм. Размер на оптиката – 6 .0 мм. А-константа – 118,4. Рефрактивен индекс на материала – 1.55.</t>
  </si>
  <si>
    <t xml:space="preserve">Асферична трифокална мека вътреочна леща – моноблок с дизайн на оптиката, предотвратяващ развитието на вторична катаракта, с филтър за вредната част от синия спектър на светлината, материал – акрилат/метакрилат кополимер/хидрофобна леща с водно съдържание от 0,3%  в суха опаковка. Тип на оптиката – биконвексна. Размер на лещата 13,00 мм. Размер на оптиката 6,0 мм. А-константа 119,1. Рефрактивен индекс на материала – 1,55 </t>
  </si>
  <si>
    <t>Мека вътреочна леща – трикомпонентна с проленови хаптики. Материал – акрилат/метакрилат кополимер/хидрофобна леща с 0,3 % водно съдържание в суха опаковка. Тип на оптиката – биконвексна. Размер на  лещата – 13.00 мм. Размер на оптиката – 6.0 мм. А-константа – 118,4. Рефрактивен индекс на материала – 1.55.</t>
  </si>
  <si>
    <t>Мека монофокална стандартна заднокамерна вътреочна леща, хидрофилен акрил с хидрофобна повърхност , моноблок, хаптики 4, диаметър на оптиката 6,0, вьншен диаметър 11,0, ангулация 0º, налачие на ръб за предотвратяване на вторична катаракта по цялата контактна повърхност, оптичен дизайн сферична, оптичен диапазон  -10,0  +45,0 D, ултравиолетов филтър, рефрактивен индекс 1,46, размер на инцизията 2,2, инжектор - еднократен, място на имплантиране - в сака.</t>
  </si>
  <si>
    <t>Еднокомпонентна хидрофобна, мека вътреочна леща с асферична оптика (-0.27µм), корекция на хроматичните аберации, форма с 3 точки на фиксация и правоъгълен ръб, осигуряващи стабилност и намаляващи появата на вторична катаракта.
Характеристика на оптиката: Асортимент (диоптри): +5.0 до +34.0 (стъпка 0.5)
Диаметър: 6мм. Форма: Би-конвексна, предна асферична повърхност, правоъгълен ръб на оптиката. Материал: Хидрофобен акрилат с UV филтър. А-константа: Ултразвук.: 118.8, Оптична: 119.3. Рефрактивен индекс: 1.47. Число на Абе: 55
Характеристика на хаптиките: Диаметър: 13.00мм. Модел: “С”. Материал: Хидрофобен акрилат с UV филтър. Дизайн: Офсет на хаптиките спрямо оптиката
 /в комплекта да бъде включен  инжектор</t>
  </si>
  <si>
    <t xml:space="preserve">Вискосубстанция: кохезивна виско еластична субстанция /за употреба по време на катарактална хирургия и имплантация на вътреочна леща/, комлект с еднократна спринцовка 27G, опаковка 1 ml     </t>
  </si>
  <si>
    <t xml:space="preserve">Вискосубстанция: диспeрсивна виско еластична субстанция на вътреочна леща /за употреба по време на катарактална хирургия и имплантация на вътреочна леща/, комлект с еднократна спринцовка 23G, опаковка 2 ml    </t>
  </si>
  <si>
    <t>13000.00</t>
  </si>
  <si>
    <t>Eднокомпонентна мека хидрофилна вътреочна леща асферична без  аберациии с 4 точки на фиксация.Характеристика на оптиката:, диаметър на оптиката- 5.7/6 мм, Биконвексна Характеристика на хаптиките външен диаметър-от 10.5/10,75/11.0 мм в зависимост от диоптъра, ,Модел 4бр.Затворени контури,Офсет на хаптиките спрямо оптиката Дизайн на  оптичния ръб 360°правоъгълен  ръб на оптиката; Оптичен диапазон – от -5.00 до 30.0D,/стъпка 0.5/1.0/. Материал – хидрофилен акрилат 25% водно съдържание. Рефрактивен  индекс на материала – 1,46.А-константа Ултразвук -118.0.  . Място за имплантиране- в сака.</t>
  </si>
  <si>
    <r>
      <t xml:space="preserve">Обща стойност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за 1 година </t>
    </r>
  </si>
  <si>
    <r>
      <t xml:space="preserve">Обща стойност </t>
    </r>
    <r>
      <rPr>
        <b/>
        <sz val="11"/>
        <rFont val="Arial"/>
        <family val="2"/>
      </rPr>
      <t>с</t>
    </r>
    <r>
      <rPr>
        <sz val="11"/>
        <rFont val="Arial"/>
        <family val="0"/>
      </rPr>
      <t xml:space="preserve"> ДДС за 1 година </t>
    </r>
  </si>
  <si>
    <r>
      <t xml:space="preserve">Обща стойност </t>
    </r>
    <r>
      <rPr>
        <b/>
        <sz val="11"/>
        <rFont val="Arial"/>
        <family val="2"/>
      </rPr>
      <t>без</t>
    </r>
    <r>
      <rPr>
        <sz val="11"/>
        <rFont val="Arial"/>
        <family val="0"/>
      </rPr>
      <t xml:space="preserve"> ДДС за 24 месеца </t>
    </r>
  </si>
  <si>
    <t>КАНЮЛА ЗА ХИДРОДИСЕКЦИЯ ОФТ. ЕДНОКРАТНА 27 G, 11ММ, ИЗКРИВЕНА</t>
  </si>
  <si>
    <t>НОЖ 5.5 MM</t>
  </si>
  <si>
    <t>КОНЕЦ 10.0 ПОЛИПРОПИЛЕН МОНОФИЛАМЕНТ</t>
  </si>
  <si>
    <t>КОМПЛЕКТ ИРИС РЕТРАКТОРИ/ЗА ОЧНО/</t>
  </si>
  <si>
    <t>ОЧНО ЧЕРУПКА /ЗА ОЧНО/</t>
  </si>
  <si>
    <t>НОЖ 3.5 MM</t>
  </si>
  <si>
    <t>СТЕРИЛНА ПРЕВРЪЗКА ЗА ОКО</t>
  </si>
  <si>
    <t>КАРДРИДЖ-В /ОЧНО/</t>
  </si>
  <si>
    <t>КАНЮЛА ИРИГАЦИЯ-АСПИРАЦИЯ /I/А/ 0,3 ММ</t>
  </si>
  <si>
    <t>КАСЕТА ЗА ФАКО АПАРАТ INFINITI С УЛТРАЗВУКОВ ВРЪХ 0.9 ММ KELMAN</t>
  </si>
  <si>
    <t>за 1 година с ДДС</t>
  </si>
  <si>
    <t>за 2 години с ДДС</t>
  </si>
  <si>
    <t xml:space="preserve">Еднокомпонентна хидрофобна, мека вътреочна леща с асферична оптика (-0.27µм), корекция на хроматичните аберации, форма с 3 точки на фиксация и правоъгълен ръб. Характеристика на оптиката: Асортимент (диоптри): +5.0 до +34.0 (стъпка 0.5), Диаметър: 6.00 мм. Форма: Би-конвексна, непрекъсната високоразрядна предна асферична повърхност, правоъгълен ръб на оптиката. Материал: Хидрофобен акрилат с UV филтър, А-константа: Ултразвук.: 118.8, Оптична: 119.3, Рефрактивен индекс: 1.47, Число на Абе: 55 
Характеристика на хаптиките:
Диаметър: 13.00мм, Модел: “С”, Материал: Хидрофобен акрилат с UV филтър, Дизайн: Офсет на хаптиките спрямо оптиката.
</t>
  </si>
  <si>
    <t xml:space="preserve">"Еднокомпонентна хидрофобна, мека вътреочна леща с асферична оптика (-0.27µм), с разширен обхват на зрение, корекция на хроматичните аберации, форма с 3 точки на фиксация и правоъгълен ръб, осигуряващи стабилност и намаляващи появата на вторична катаракта. Характеристика на оптиката: Асортимент (сферични диоптри): +5.0 до +34.0 (стъпка 0.5) Диаметър: 6мм. Форма: Би-конвексна, предна асферична повърхност, задна ахроматична дифрактивна повърхност, правоъгълен ръб на оптиката.
Материал: Хидрофобен акрилат с UV филтър А-константа: Ултразвук.: 118.8, Оптична: 119.3. Рефрактивен индекс: 1.47. Число на Абе: 55 Характеристика на хаптиките:
Диаметър: 13.00мм. Модел: “С”. Материал: Хидрофобен акрилат с UV филтър
Дизайн: Офсет на хаптиките спрямо оптиката. Възможност за имплантация с еднократен и многократен инжектор.
</t>
  </si>
  <si>
    <t xml:space="preserve">Еднокомпонентна мека хидрофилна, асферична  леща с 360˚ правоъгълен ръб, жълто оцветена – филтър на виолетовата светлина.
Характеристика на оптиката:Асортимент (диоптри): -5.0 до +30.0 (стъпка 0.5/1.0D)  Диаметър: 6.0мм. Форма: Биконвексна
Материал: Хидрофилен акрилат с UV филтър и виолетов филтър
Дизайн на оптичния ръб: 360˚ правоъгълен ръб.
А-константа: Ултразвук.: 118.0 Рефрактивен индекс: 1.46
Характеристика на хаптиките:Диаметър:  12.00 мм
Модел: Модифицирано “С”
Материал: Хидрофилен акрилат с UV филтър и виолетов филтър
</t>
  </si>
  <si>
    <t xml:space="preserve">Еднокомпонентна мека хидрофилна, асферична  леща с 360˚ правоъгълен ръб. Характеристика на оптиката:
Асортимент (диоптри): -5.0 до +30.0 (стъпка 0.5/1.0D)
Диаметър: 6.0 мм.Форма: Биконвексна. Материал: Хидрофилен акрилат с UV филтър. Дизайн на оптичния ръб: 360˚ правоъгълен ръб.
А-константа: Ултразвук.: 118.0. Рефрактивен индекс: 1.46
Характеристика на хаптиките: Диаметър:  12.50 мм.Модел: Модифицирано “С”
Материал: Хидрофилен акрилат с UV филтър /в комплекта да бъде включен  инжектор/     
</t>
  </si>
  <si>
    <t>ОБОСОБЕНА ПОЗИЦИЯ № 2 МЕДИЦИНСКИ КОНСУМАТИВИ</t>
  </si>
  <si>
    <t>МОНОФИЛАМЕНТЕН СИНТЕТИЧЕН КОНЕЦ 30СМ..ЧЕРЕН. 3/8 ИГЛА.ДВОЙНА ШПАТУЛА. 6.2 ММ; № 9/0</t>
  </si>
  <si>
    <t xml:space="preserve">ОБОСОБЕНА ПОЗИЦИЯ № 3 - КОНСУМАТИВИ ЗА ОФТАЛМОЛОГИЯ ЗА ФАКОАПАРАТ INFINITI </t>
  </si>
  <si>
    <t>ОБОСОБЕНА ПОЗИЦИЯ № 1 - МЕДИЦИНСКИ ИЗДЕЛИЯ ЗА ОЧНО ОТДЕЛЕНИЕ</t>
  </si>
  <si>
    <t>3.3.</t>
  </si>
  <si>
    <t>№ по ред</t>
  </si>
  <si>
    <r>
      <t xml:space="preserve">  Еднокомпонентна хидрофобна, мека вътреочна леща с асферична оптика (-0.27µм), корекция на хроматичните аберации, форма с 3 точки на фиксация и правоъгълен ръб, осигуряващи стабилност и намаляващи появата на вторична катаракта.
Характеристика на оптиката: Асортимент (диоптри): +5.0 до +34.0 (стъпка 0.5)
Диаметър: 6мм. Форма: Би-конвексна, предна асферична повърхност, правоъгълен ръб на оптиката. Материал: Хидрофобен акрилат с UV филтъ, с филтър за виолетова светлина. А-константа: Ултразвук.: 118.8, Оптична: 119.3. Рефрактивен индекс: 1.47. Число на Абе: 55
Характеристика на хаптиките: Диаметър: 13.00мм. Модел: “С”. Материал: Хидрофобен акрилат с UV филтър. Дизайн: Офсет на хаптиките спрямо оптиката</t>
    </r>
    <r>
      <rPr>
        <sz val="11"/>
        <color indexed="8"/>
        <rFont val="Arial"/>
        <family val="2"/>
      </rPr>
      <t xml:space="preserve">/в комплекта да бъде включен  инжектор/      </t>
    </r>
  </si>
  <si>
    <r>
      <t>Еднокомпонентна хидрофобна, мека вътреочна леща с модифициран ръб на оптиката. Характеристика на оптиката: Асортимент(диоптри): +06.00 до +30.00d
Диаметър: 6.0мм. Форма: Биконвексна. Материал: Хидрофобен акрилат с UV филтър. Дизайн на оптичния ръб: 360˚ правоъгълен ръб на задната лещена повърхност и заоблен ръб на предната лещена повърхност. А-константа: Ултразвук.: 118.4, Рефрактивен индекс: 1.47. Число на Абе: 55. Характеристика на хаптиките:
Диаметър: 13.00. Модел:  “С”. Материал: Хидрофобен акрилат с UV филтър
Дизайн: Офсет на хаптиките спрямо оптиката  /в комплекта да бъде включен  инжектор/.</t>
    </r>
    <r>
      <rPr>
        <sz val="11"/>
        <color indexed="10"/>
        <rFont val="Arial"/>
        <family val="2"/>
      </rPr>
      <t xml:space="preserve"> </t>
    </r>
  </si>
  <si>
    <r>
      <t xml:space="preserve">Каталожен номер  </t>
    </r>
    <r>
      <rPr>
        <b/>
        <sz val="12"/>
        <color indexed="8"/>
        <rFont val="Arial Unicode MS"/>
        <family val="0"/>
      </rPr>
      <t>(ако е приложимо)</t>
    </r>
  </si>
  <si>
    <t>Периодична доставка на медицински изделия и консумативи, необходими за дейността на отделение „Очни болести“ в УМБАЛ “Проф. Д-р Стоян Киркович“ АД“, гр. Стара Загора</t>
  </si>
  <si>
    <t xml:space="preserve">Количество 
за 24 месеца </t>
  </si>
  <si>
    <t xml:space="preserve">                                      за изпълнение на поръчка с предмет :</t>
  </si>
  <si>
    <t xml:space="preserve">                                                                                           ЦЕНОВО ПРЕДЛОЖЕНИЕ </t>
  </si>
  <si>
    <t>ПРИЛОЖЕНИЕ № 3А</t>
  </si>
  <si>
    <r>
      <t xml:space="preserve">ПРЕДЕЛНА ОБЩА Стойност без ДДС за </t>
    </r>
    <r>
      <rPr>
        <b/>
        <i/>
        <sz val="13"/>
        <rFont val="Times New Roman"/>
        <family val="1"/>
      </rPr>
      <t>24 месеца от Възложителя</t>
    </r>
  </si>
  <si>
    <t>ПРЕДЕЛНА ЕД. цена за посочената мярка без ДДС от Възложителя</t>
  </si>
  <si>
    <r>
      <t xml:space="preserve">Ед.цена за посочената мярка без ДДС </t>
    </r>
    <r>
      <rPr>
        <b/>
        <sz val="11"/>
        <rFont val="Arial"/>
        <family val="2"/>
      </rPr>
      <t xml:space="preserve">от Участника </t>
    </r>
  </si>
  <si>
    <r>
      <t xml:space="preserve">Обща Стойност без ДДС 
 за 24 месеца </t>
    </r>
    <r>
      <rPr>
        <b/>
        <sz val="11"/>
        <rFont val="Arial"/>
        <family val="2"/>
      </rPr>
      <t>от Участника</t>
    </r>
  </si>
  <si>
    <r>
      <t xml:space="preserve">Обща Стойност с ДДС 
 за 24 месеца (за нуждите на счетоводството) </t>
    </r>
    <r>
      <rPr>
        <b/>
        <sz val="11"/>
        <rFont val="Arial"/>
        <family val="2"/>
      </rPr>
      <t>от Участника</t>
    </r>
  </si>
  <si>
    <t>ОБЩА СТОЙНОСТ НА ОБОСОБЕНА ПОЗИЦИЯ №1:</t>
  </si>
  <si>
    <t>ОБЩА СТОЙНОСТ НА ОБОСОБЕНА ПОЗИЦИЯ №2:</t>
  </si>
  <si>
    <t>ОБЩА СТОЙНОСТ НА ОБОСОБЕНА ПОЗИЦИЯ №3:</t>
  </si>
</sst>
</file>

<file path=xl/styles.xml><?xml version="1.0" encoding="utf-8"?>
<styleSheet xmlns="http://schemas.openxmlformats.org/spreadsheetml/2006/main">
  <numFmts count="3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.000\ _л_в_-;\-* #,##0.000\ _л_в_-;_-* &quot;-&quot;??\ _л_в_-;_-@_-"/>
    <numFmt numFmtId="173" formatCode="_-* #,##0.0000\ _л_в_-;\-* #,##0.0000\ _л_в_-;_-* &quot;-&quot;??\ _л_в_-;_-@_-"/>
    <numFmt numFmtId="174" formatCode="_-* #,##0.00000\ _л_в_-;\-* #,##0.00000\ _л_в_-;_-* &quot;-&quot;??\ _л_в_-;_-@_-"/>
    <numFmt numFmtId="175" formatCode="_-* #,##0.0\ _л_в_-;\-* #,##0.0\ _л_в_-;_-* &quot;-&quot;??\ _л_в_-;_-@_-"/>
    <numFmt numFmtId="176" formatCode="_-* #,##0\ _л_в_-;\-* #,##0\ _л_в_-;_-* &quot;-&quot;??\ _л_в_-;_-@_-"/>
    <numFmt numFmtId="177" formatCode="0.0"/>
    <numFmt numFmtId="178" formatCode="0.0000"/>
    <numFmt numFmtId="179" formatCode="0.000"/>
    <numFmt numFmtId="180" formatCode="#&quot; &quot;##0.00"/>
    <numFmt numFmtId="181" formatCode="##&quot; &quot;##0.00"/>
    <numFmt numFmtId="182" formatCode="0.00000"/>
    <numFmt numFmtId="183" formatCode="0.000000"/>
    <numFmt numFmtId="184" formatCode="0.000000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€-2]\ #,##0.00_);[Red]\([$€-2]\ #,##0.00\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Rotis SemiSans Std"/>
      <family val="3"/>
    </font>
    <font>
      <sz val="10"/>
      <color indexed="8"/>
      <name val="ATRotisSemiSans"/>
      <family val="0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8"/>
      <name val="宋体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sz val="11"/>
      <name val="Arial"/>
      <family val="0"/>
    </font>
    <font>
      <b/>
      <sz val="12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u val="single"/>
      <sz val="14"/>
      <name val="Arial"/>
      <family val="2"/>
    </font>
    <font>
      <b/>
      <sz val="12"/>
      <name val="Arial"/>
      <family val="2"/>
    </font>
    <font>
      <b/>
      <sz val="13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3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4"/>
      <color indexed="10"/>
      <name val="Arial"/>
      <family val="2"/>
    </font>
    <font>
      <sz val="13"/>
      <name val="Arial"/>
      <family val="2"/>
    </font>
    <font>
      <sz val="15"/>
      <name val="Arial"/>
      <family val="0"/>
    </font>
    <font>
      <sz val="11"/>
      <color indexed="8"/>
      <name val="Arial Unicode MS"/>
      <family val="0"/>
    </font>
    <font>
      <sz val="10"/>
      <name val="Bookman Old Style"/>
      <family val="1"/>
    </font>
    <font>
      <sz val="12"/>
      <color indexed="8"/>
      <name val="Arial Unicode MS"/>
      <family val="2"/>
    </font>
    <font>
      <sz val="12"/>
      <name val="Bookman Old Style"/>
      <family val="1"/>
    </font>
    <font>
      <sz val="12"/>
      <color indexed="8"/>
      <name val="Bookman Old Style"/>
      <family val="1"/>
    </font>
    <font>
      <b/>
      <sz val="12"/>
      <name val="Bookman Old Style"/>
      <family val="1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Arial Unicode MS"/>
      <family val="0"/>
    </font>
    <font>
      <b/>
      <i/>
      <sz val="13"/>
      <name val="Times New Roman"/>
      <family val="1"/>
    </font>
    <font>
      <b/>
      <sz val="12"/>
      <color indexed="8"/>
      <name val="Bookman Old Style"/>
      <family val="1"/>
    </font>
    <font>
      <sz val="11"/>
      <name val="Bookman Old Style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5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" fillId="0" borderId="0" applyNumberFormat="0" applyBorder="0" applyProtection="0">
      <alignment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7" borderId="1" applyNumberFormat="0" applyAlignment="0" applyProtection="0"/>
    <xf numFmtId="0" fontId="20" fillId="0" borderId="6" applyNumberFormat="0" applyFill="0" applyAlignment="0" applyProtection="0"/>
    <xf numFmtId="0" fontId="16" fillId="22" borderId="0" applyNumberFormat="0" applyBorder="0" applyAlignment="0" applyProtection="0"/>
    <xf numFmtId="0" fontId="3" fillId="0" borderId="0" applyBorder="0" applyProtection="0">
      <alignment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2" fillId="20" borderId="8" applyNumberFormat="0" applyAlignment="0" applyProtection="0"/>
    <xf numFmtId="0" fontId="4" fillId="0" borderId="0" applyNumberFormat="0" applyBorder="0" applyProtection="0">
      <alignment/>
    </xf>
    <xf numFmtId="0" fontId="5" fillId="0" borderId="0" applyNumberFormat="0" applyBorder="0" applyProtection="0">
      <alignment/>
    </xf>
    <xf numFmtId="0" fontId="8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7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7" borderId="1" applyNumberFormat="0" applyAlignment="0" applyProtection="0"/>
    <xf numFmtId="0" fontId="7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6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>
      <alignment/>
      <protection/>
    </xf>
  </cellStyleXfs>
  <cellXfs count="1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Border="1" applyAlignment="1">
      <alignment/>
    </xf>
    <xf numFmtId="0" fontId="25" fillId="25" borderId="10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33" fillId="0" borderId="0" xfId="0" applyNumberFormat="1" applyFont="1" applyAlignment="1">
      <alignment/>
    </xf>
    <xf numFmtId="0" fontId="29" fillId="24" borderId="0" xfId="0" applyFont="1" applyFill="1" applyBorder="1" applyAlignment="1">
      <alignment horizontal="center"/>
    </xf>
    <xf numFmtId="0" fontId="30" fillId="24" borderId="0" xfId="0" applyFont="1" applyFill="1" applyBorder="1" applyAlignment="1" applyProtection="1">
      <alignment horizontal="right" wrapText="1"/>
      <protection/>
    </xf>
    <xf numFmtId="2" fontId="31" fillId="24" borderId="0" xfId="0" applyNumberFormat="1" applyFont="1" applyFill="1" applyBorder="1" applyAlignment="1">
      <alignment/>
    </xf>
    <xf numFmtId="2" fontId="32" fillId="24" borderId="0" xfId="0" applyNumberFormat="1" applyFont="1" applyFill="1" applyBorder="1" applyAlignment="1">
      <alignment horizontal="center" wrapText="1"/>
    </xf>
    <xf numFmtId="0" fontId="25" fillId="25" borderId="12" xfId="0" applyFont="1" applyFill="1" applyBorder="1" applyAlignment="1">
      <alignment horizontal="left" vertical="center"/>
    </xf>
    <xf numFmtId="2" fontId="44" fillId="0" borderId="13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/>
    </xf>
    <xf numFmtId="2" fontId="44" fillId="0" borderId="15" xfId="0" applyNumberFormat="1" applyFont="1" applyBorder="1" applyAlignment="1">
      <alignment horizontal="center"/>
    </xf>
    <xf numFmtId="2" fontId="36" fillId="0" borderId="16" xfId="0" applyNumberFormat="1" applyFont="1" applyBorder="1" applyAlignment="1">
      <alignment/>
    </xf>
    <xf numFmtId="2" fontId="44" fillId="0" borderId="17" xfId="0" applyNumberFormat="1" applyFont="1" applyBorder="1" applyAlignment="1">
      <alignment horizontal="center"/>
    </xf>
    <xf numFmtId="2" fontId="36" fillId="0" borderId="18" xfId="0" applyNumberFormat="1" applyFont="1" applyBorder="1" applyAlignment="1">
      <alignment/>
    </xf>
    <xf numFmtId="2" fontId="44" fillId="0" borderId="19" xfId="0" applyNumberFormat="1" applyFont="1" applyBorder="1" applyAlignment="1">
      <alignment horizontal="center"/>
    </xf>
    <xf numFmtId="2" fontId="36" fillId="0" borderId="20" xfId="0" applyNumberFormat="1" applyFont="1" applyBorder="1" applyAlignment="1">
      <alignment/>
    </xf>
    <xf numFmtId="0" fontId="35" fillId="0" borderId="21" xfId="0" applyFont="1" applyBorder="1" applyAlignment="1">
      <alignment horizontal="center"/>
    </xf>
    <xf numFmtId="2" fontId="44" fillId="0" borderId="21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/>
    </xf>
    <xf numFmtId="2" fontId="36" fillId="0" borderId="22" xfId="0" applyNumberFormat="1" applyFont="1" applyBorder="1" applyAlignment="1">
      <alignment/>
    </xf>
    <xf numFmtId="2" fontId="44" fillId="0" borderId="23" xfId="0" applyNumberFormat="1" applyFont="1" applyBorder="1" applyAlignment="1">
      <alignment horizontal="center"/>
    </xf>
    <xf numFmtId="2" fontId="36" fillId="0" borderId="23" xfId="0" applyNumberFormat="1" applyFont="1" applyBorder="1" applyAlignment="1">
      <alignment/>
    </xf>
    <xf numFmtId="2" fontId="36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0" fontId="27" fillId="26" borderId="0" xfId="0" applyFont="1" applyFill="1" applyAlignment="1">
      <alignment horizontal="center" wrapText="1"/>
    </xf>
    <xf numFmtId="2" fontId="41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0" fontId="28" fillId="0" borderId="26" xfId="0" applyFont="1" applyFill="1" applyBorder="1" applyAlignment="1">
      <alignment horizontal="center" wrapText="1"/>
    </xf>
    <xf numFmtId="2" fontId="36" fillId="0" borderId="10" xfId="0" applyNumberFormat="1" applyFont="1" applyBorder="1" applyAlignment="1">
      <alignment/>
    </xf>
    <xf numFmtId="2" fontId="36" fillId="0" borderId="25" xfId="0" applyNumberFormat="1" applyFont="1" applyBorder="1" applyAlignment="1">
      <alignment/>
    </xf>
    <xf numFmtId="2" fontId="36" fillId="0" borderId="27" xfId="0" applyNumberFormat="1" applyFont="1" applyBorder="1" applyAlignment="1">
      <alignment/>
    </xf>
    <xf numFmtId="2" fontId="36" fillId="0" borderId="28" xfId="0" applyNumberFormat="1" applyFont="1" applyBorder="1" applyAlignment="1">
      <alignment/>
    </xf>
    <xf numFmtId="2" fontId="44" fillId="0" borderId="29" xfId="0" applyNumberFormat="1" applyFont="1" applyBorder="1" applyAlignment="1">
      <alignment horizontal="center"/>
    </xf>
    <xf numFmtId="2" fontId="36" fillId="0" borderId="30" xfId="0" applyNumberFormat="1" applyFont="1" applyBorder="1" applyAlignment="1">
      <alignment/>
    </xf>
    <xf numFmtId="2" fontId="36" fillId="0" borderId="31" xfId="0" applyNumberFormat="1" applyFont="1" applyBorder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/>
    </xf>
    <xf numFmtId="2" fontId="35" fillId="0" borderId="32" xfId="0" applyNumberFormat="1" applyFont="1" applyBorder="1" applyAlignment="1">
      <alignment horizontal="center"/>
    </xf>
    <xf numFmtId="2" fontId="35" fillId="0" borderId="33" xfId="0" applyNumberFormat="1" applyFont="1" applyBorder="1" applyAlignment="1">
      <alignment horizontal="center"/>
    </xf>
    <xf numFmtId="2" fontId="35" fillId="0" borderId="34" xfId="0" applyNumberFormat="1" applyFont="1" applyBorder="1" applyAlignment="1">
      <alignment horizontal="center"/>
    </xf>
    <xf numFmtId="2" fontId="35" fillId="0" borderId="35" xfId="0" applyNumberFormat="1" applyFont="1" applyBorder="1" applyAlignment="1">
      <alignment horizontal="center"/>
    </xf>
    <xf numFmtId="2" fontId="35" fillId="0" borderId="36" xfId="0" applyNumberFormat="1" applyFont="1" applyBorder="1" applyAlignment="1">
      <alignment horizontal="center"/>
    </xf>
    <xf numFmtId="2" fontId="35" fillId="0" borderId="37" xfId="0" applyNumberFormat="1" applyFont="1" applyBorder="1" applyAlignment="1">
      <alignment horizontal="center"/>
    </xf>
    <xf numFmtId="2" fontId="35" fillId="0" borderId="38" xfId="0" applyNumberFormat="1" applyFont="1" applyBorder="1" applyAlignment="1">
      <alignment horizontal="center"/>
    </xf>
    <xf numFmtId="0" fontId="0" fillId="24" borderId="0" xfId="0" applyFill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2" fontId="46" fillId="24" borderId="0" xfId="0" applyNumberFormat="1" applyFont="1" applyFill="1" applyBorder="1" applyAlignment="1">
      <alignment horizontal="center" vertical="center" wrapText="1"/>
    </xf>
    <xf numFmtId="0" fontId="36" fillId="24" borderId="0" xfId="0" applyFont="1" applyFill="1" applyBorder="1" applyAlignment="1">
      <alignment horizontal="center" vertical="center"/>
    </xf>
    <xf numFmtId="0" fontId="36" fillId="24" borderId="0" xfId="0" applyFont="1" applyFill="1" applyBorder="1" applyAlignment="1">
      <alignment/>
    </xf>
    <xf numFmtId="2" fontId="35" fillId="24" borderId="0" xfId="0" applyNumberFormat="1" applyFont="1" applyFill="1" applyBorder="1" applyAlignment="1">
      <alignment/>
    </xf>
    <xf numFmtId="0" fontId="33" fillId="24" borderId="0" xfId="0" applyFont="1" applyFill="1" applyBorder="1" applyAlignment="1">
      <alignment/>
    </xf>
    <xf numFmtId="0" fontId="37" fillId="24" borderId="0" xfId="0" applyFont="1" applyFill="1" applyBorder="1" applyAlignment="1">
      <alignment/>
    </xf>
    <xf numFmtId="0" fontId="0" fillId="26" borderId="0" xfId="0" applyFill="1" applyAlignment="1">
      <alignment/>
    </xf>
    <xf numFmtId="0" fontId="50" fillId="24" borderId="21" xfId="0" applyFont="1" applyFill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 applyProtection="1">
      <alignment horizontal="center" vertical="center" wrapText="1"/>
      <protection/>
    </xf>
    <xf numFmtId="0" fontId="50" fillId="0" borderId="21" xfId="0" applyFont="1" applyFill="1" applyBorder="1" applyAlignment="1">
      <alignment horizontal="center" vertical="center"/>
    </xf>
    <xf numFmtId="0" fontId="51" fillId="24" borderId="21" xfId="0" applyFont="1" applyFill="1" applyBorder="1" applyAlignment="1">
      <alignment horizontal="center" vertical="center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Fill="1" applyBorder="1" applyAlignment="1" applyProtection="1">
      <alignment horizontal="center" vertical="center" wrapText="1"/>
      <protection/>
    </xf>
    <xf numFmtId="2" fontId="50" fillId="24" borderId="21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/>
    </xf>
    <xf numFmtId="0" fontId="0" fillId="4" borderId="21" xfId="0" applyFill="1" applyBorder="1" applyAlignment="1">
      <alignment/>
    </xf>
    <xf numFmtId="0" fontId="50" fillId="0" borderId="21" xfId="0" applyFont="1" applyFill="1" applyBorder="1" applyAlignment="1">
      <alignment horizontal="center" vertical="center" wrapText="1"/>
    </xf>
    <xf numFmtId="1" fontId="50" fillId="24" borderId="21" xfId="0" applyNumberFormat="1" applyFont="1" applyFill="1" applyBorder="1" applyAlignment="1">
      <alignment horizontal="center" vertical="center"/>
    </xf>
    <xf numFmtId="177" fontId="50" fillId="0" borderId="21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25" fillId="4" borderId="21" xfId="0" applyFont="1" applyFill="1" applyBorder="1" applyAlignment="1">
      <alignment horizontal="left" vertical="center"/>
    </xf>
    <xf numFmtId="0" fontId="48" fillId="4" borderId="21" xfId="0" applyFont="1" applyFill="1" applyBorder="1" applyAlignment="1">
      <alignment horizontal="left"/>
    </xf>
    <xf numFmtId="4" fontId="50" fillId="0" borderId="21" xfId="0" applyNumberFormat="1" applyFont="1" applyFill="1" applyBorder="1" applyAlignment="1">
      <alignment horizontal="center" vertical="center" wrapText="1"/>
    </xf>
    <xf numFmtId="1" fontId="50" fillId="0" borderId="21" xfId="0" applyNumberFormat="1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/>
    </xf>
    <xf numFmtId="0" fontId="43" fillId="24" borderId="0" xfId="0" applyFont="1" applyFill="1" applyBorder="1" applyAlignment="1">
      <alignment horizontal="center"/>
    </xf>
    <xf numFmtId="0" fontId="42" fillId="24" borderId="0" xfId="0" applyFont="1" applyFill="1" applyBorder="1" applyAlignment="1">
      <alignment/>
    </xf>
    <xf numFmtId="0" fontId="29" fillId="24" borderId="0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wrapText="1"/>
    </xf>
    <xf numFmtId="0" fontId="47" fillId="24" borderId="0" xfId="0" applyFont="1" applyFill="1" applyBorder="1" applyAlignment="1">
      <alignment horizontal="center" wrapText="1"/>
    </xf>
    <xf numFmtId="0" fontId="28" fillId="24" borderId="0" xfId="0" applyFont="1" applyFill="1" applyBorder="1" applyAlignment="1">
      <alignment horizontal="center" wrapText="1"/>
    </xf>
    <xf numFmtId="0" fontId="49" fillId="24" borderId="0" xfId="0" applyFont="1" applyFill="1" applyBorder="1" applyAlignment="1">
      <alignment horizontal="center" wrapText="1"/>
    </xf>
    <xf numFmtId="0" fontId="3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40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wrapText="1"/>
    </xf>
    <xf numFmtId="0" fontId="40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2" fontId="40" fillId="24" borderId="0" xfId="0" applyNumberFormat="1" applyFont="1" applyFill="1" applyBorder="1" applyAlignment="1">
      <alignment/>
    </xf>
    <xf numFmtId="2" fontId="40" fillId="24" borderId="0" xfId="0" applyNumberFormat="1" applyFont="1" applyFill="1" applyBorder="1" applyAlignment="1">
      <alignment/>
    </xf>
    <xf numFmtId="2" fontId="40" fillId="24" borderId="0" xfId="0" applyNumberFormat="1" applyFont="1" applyFill="1" applyBorder="1" applyAlignment="1">
      <alignment horizontal="center"/>
    </xf>
    <xf numFmtId="2" fontId="40" fillId="24" borderId="0" xfId="0" applyNumberFormat="1" applyFont="1" applyFill="1" applyBorder="1" applyAlignment="1">
      <alignment horizontal="center"/>
    </xf>
    <xf numFmtId="0" fontId="40" fillId="24" borderId="0" xfId="0" applyFont="1" applyFill="1" applyBorder="1" applyAlignment="1">
      <alignment horizontal="center"/>
    </xf>
    <xf numFmtId="0" fontId="40" fillId="24" borderId="0" xfId="0" applyFont="1" applyFill="1" applyBorder="1" applyAlignment="1">
      <alignment wrapText="1"/>
    </xf>
    <xf numFmtId="0" fontId="40" fillId="24" borderId="0" xfId="0" applyFont="1" applyFill="1" applyBorder="1" applyAlignment="1">
      <alignment horizontal="center" wrapText="1"/>
    </xf>
    <xf numFmtId="0" fontId="39" fillId="24" borderId="0" xfId="0" applyFont="1" applyFill="1" applyBorder="1" applyAlignment="1">
      <alignment horizontal="center" wrapText="1"/>
    </xf>
    <xf numFmtId="2" fontId="40" fillId="24" borderId="0" xfId="0" applyNumberFormat="1" applyFont="1" applyFill="1" applyBorder="1" applyAlignment="1">
      <alignment/>
    </xf>
    <xf numFmtId="0" fontId="40" fillId="24" borderId="0" xfId="0" applyFont="1" applyFill="1" applyBorder="1" applyAlignment="1">
      <alignment horizontal="center" vertical="center" wrapText="1"/>
    </xf>
    <xf numFmtId="0" fontId="39" fillId="24" borderId="0" xfId="0" applyFont="1" applyFill="1" applyBorder="1" applyAlignment="1">
      <alignment horizontal="center" vertical="center" wrapText="1"/>
    </xf>
    <xf numFmtId="2" fontId="39" fillId="24" borderId="0" xfId="0" applyNumberFormat="1" applyFont="1" applyFill="1" applyBorder="1" applyAlignment="1">
      <alignment/>
    </xf>
    <xf numFmtId="2" fontId="40" fillId="24" borderId="0" xfId="0" applyNumberFormat="1" applyFont="1" applyFill="1" applyBorder="1" applyAlignment="1">
      <alignment/>
    </xf>
    <xf numFmtId="2" fontId="39" fillId="24" borderId="0" xfId="0" applyNumberFormat="1" applyFont="1" applyFill="1" applyBorder="1" applyAlignment="1">
      <alignment horizontal="center"/>
    </xf>
    <xf numFmtId="2" fontId="39" fillId="24" borderId="0" xfId="0" applyNumberFormat="1" applyFont="1" applyFill="1" applyBorder="1" applyAlignment="1">
      <alignment horizontal="center"/>
    </xf>
    <xf numFmtId="0" fontId="28" fillId="0" borderId="21" xfId="0" applyNumberFormat="1" applyFont="1" applyFill="1" applyBorder="1" applyAlignment="1">
      <alignment horizontal="left" vertical="top" wrapText="1"/>
    </xf>
    <xf numFmtId="0" fontId="28" fillId="0" borderId="21" xfId="0" applyFont="1" applyFill="1" applyBorder="1" applyAlignment="1">
      <alignment horizontal="left" vertical="top" wrapText="1"/>
    </xf>
    <xf numFmtId="0" fontId="28" fillId="24" borderId="21" xfId="0" applyFont="1" applyFill="1" applyBorder="1" applyAlignment="1">
      <alignment horizontal="left" vertical="top" wrapText="1"/>
    </xf>
    <xf numFmtId="0" fontId="53" fillId="0" borderId="21" xfId="0" applyFont="1" applyFill="1" applyBorder="1" applyAlignment="1">
      <alignment horizontal="left" vertical="top" wrapText="1"/>
    </xf>
    <xf numFmtId="0" fontId="28" fillId="24" borderId="21" xfId="0" applyFont="1" applyFill="1" applyBorder="1" applyAlignment="1" applyProtection="1">
      <alignment horizontal="left" vertical="top" wrapText="1"/>
      <protection/>
    </xf>
    <xf numFmtId="0" fontId="53" fillId="24" borderId="21" xfId="0" applyFont="1" applyFill="1" applyBorder="1" applyAlignment="1">
      <alignment horizontal="left" vertical="top" wrapText="1"/>
    </xf>
    <xf numFmtId="0" fontId="28" fillId="0" borderId="21" xfId="0" applyFont="1" applyBorder="1" applyAlignment="1">
      <alignment horizontal="left" vertical="center" wrapText="1"/>
    </xf>
    <xf numFmtId="0" fontId="53" fillId="24" borderId="21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/>
    </xf>
    <xf numFmtId="0" fontId="33" fillId="0" borderId="21" xfId="0" applyFont="1" applyBorder="1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33" fillId="0" borderId="10" xfId="0" applyFont="1" applyFill="1" applyBorder="1" applyAlignment="1">
      <alignment horizontal="center" wrapText="1"/>
    </xf>
    <xf numFmtId="0" fontId="33" fillId="0" borderId="12" xfId="0" applyFont="1" applyFill="1" applyBorder="1" applyAlignment="1">
      <alignment horizontal="center" wrapText="1"/>
    </xf>
    <xf numFmtId="0" fontId="33" fillId="0" borderId="25" xfId="0" applyFont="1" applyFill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35" fillId="0" borderId="0" xfId="0" applyNumberFormat="1" applyFont="1" applyBorder="1" applyAlignment="1">
      <alignment horizontal="center"/>
    </xf>
    <xf numFmtId="2" fontId="44" fillId="0" borderId="0" xfId="0" applyNumberFormat="1" applyFont="1" applyBorder="1" applyAlignment="1">
      <alignment horizontal="center"/>
    </xf>
    <xf numFmtId="4" fontId="52" fillId="0" borderId="21" xfId="0" applyNumberFormat="1" applyFont="1" applyBorder="1" applyAlignment="1">
      <alignment horizontal="center" vertical="center"/>
    </xf>
    <xf numFmtId="4" fontId="58" fillId="0" borderId="21" xfId="0" applyNumberFormat="1" applyFont="1" applyBorder="1" applyAlignment="1">
      <alignment horizontal="center" vertical="center"/>
    </xf>
    <xf numFmtId="4" fontId="52" fillId="0" borderId="21" xfId="0" applyNumberFormat="1" applyFont="1" applyFill="1" applyBorder="1" applyAlignment="1">
      <alignment horizontal="center" vertical="center"/>
    </xf>
    <xf numFmtId="4" fontId="52" fillId="0" borderId="21" xfId="0" applyNumberFormat="1" applyFont="1" applyFill="1" applyBorder="1" applyAlignment="1">
      <alignment horizontal="center" vertical="center" wrapText="1"/>
    </xf>
    <xf numFmtId="4" fontId="58" fillId="24" borderId="21" xfId="0" applyNumberFormat="1" applyFont="1" applyFill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2" fontId="3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2" fontId="36" fillId="0" borderId="0" xfId="0" applyNumberFormat="1" applyFont="1" applyBorder="1" applyAlignment="1">
      <alignment/>
    </xf>
    <xf numFmtId="0" fontId="27" fillId="0" borderId="21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wrapText="1"/>
    </xf>
    <xf numFmtId="0" fontId="34" fillId="0" borderId="21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49" fillId="0" borderId="21" xfId="0" applyFont="1" applyBorder="1" applyAlignment="1">
      <alignment horizontal="center" wrapText="1"/>
    </xf>
    <xf numFmtId="0" fontId="25" fillId="4" borderId="21" xfId="0" applyFont="1" applyFill="1" applyBorder="1" applyAlignment="1">
      <alignment horizontal="left" vertical="center"/>
    </xf>
    <xf numFmtId="2" fontId="50" fillId="0" borderId="21" xfId="0" applyNumberFormat="1" applyFont="1" applyFill="1" applyBorder="1" applyAlignment="1">
      <alignment horizontal="center" vertical="center"/>
    </xf>
    <xf numFmtId="2" fontId="35" fillId="0" borderId="21" xfId="0" applyNumberFormat="1" applyFont="1" applyBorder="1" applyAlignment="1">
      <alignment horizontal="center"/>
    </xf>
    <xf numFmtId="0" fontId="59" fillId="0" borderId="21" xfId="0" applyFont="1" applyBorder="1" applyAlignment="1">
      <alignment horizontal="right" vertical="center" wrapText="1"/>
    </xf>
    <xf numFmtId="0" fontId="48" fillId="0" borderId="21" xfId="0" applyFont="1" applyBorder="1" applyAlignment="1">
      <alignment horizontal="right" vertical="center" wrapText="1"/>
    </xf>
    <xf numFmtId="0" fontId="52" fillId="4" borderId="21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  <xf numFmtId="0" fontId="52" fillId="4" borderId="21" xfId="0" applyFont="1" applyFill="1" applyBorder="1" applyAlignment="1">
      <alignment horizontal="center" vertical="center"/>
    </xf>
    <xf numFmtId="0" fontId="52" fillId="4" borderId="21" xfId="0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0" fontId="37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8" fillId="24" borderId="0" xfId="0" applyFont="1" applyFill="1" applyBorder="1" applyAlignment="1">
      <alignment horizontal="left" wrapText="1"/>
    </xf>
    <xf numFmtId="0" fontId="36" fillId="24" borderId="0" xfId="0" applyFont="1" applyFill="1" applyBorder="1" applyAlignment="1">
      <alignment horizontal="center" vertical="center" wrapText="1"/>
    </xf>
    <xf numFmtId="0" fontId="35" fillId="24" borderId="0" xfId="0" applyFont="1" applyFill="1" applyBorder="1" applyAlignment="1">
      <alignment horizontal="left" wrapText="1"/>
    </xf>
    <xf numFmtId="0" fontId="37" fillId="24" borderId="0" xfId="0" applyFont="1" applyFill="1" applyBorder="1" applyAlignment="1">
      <alignment horizontal="left" wrapText="1"/>
    </xf>
    <xf numFmtId="0" fontId="35" fillId="24" borderId="0" xfId="0" applyFont="1" applyFill="1" applyBorder="1" applyAlignment="1">
      <alignment horizontal="center" wrapText="1"/>
    </xf>
    <xf numFmtId="0" fontId="0" fillId="24" borderId="0" xfId="0" applyFill="1" applyBorder="1" applyAlignment="1">
      <alignment wrapText="1"/>
    </xf>
    <xf numFmtId="0" fontId="36" fillId="24" borderId="0" xfId="0" applyFont="1" applyFill="1" applyBorder="1" applyAlignment="1">
      <alignment/>
    </xf>
    <xf numFmtId="0" fontId="0" fillId="24" borderId="0" xfId="0" applyFill="1" applyBorder="1" applyAlignment="1">
      <alignment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 2" xfId="21"/>
    <cellStyle name="20% - Акцент2 2" xfId="22"/>
    <cellStyle name="20% - Акцент3 2" xfId="23"/>
    <cellStyle name="20% - Акцент4 2" xfId="24"/>
    <cellStyle name="20% - Акцент5 2" xfId="25"/>
    <cellStyle name="20% - Акцент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 2" xfId="33"/>
    <cellStyle name="40% - Акцент2 2" xfId="34"/>
    <cellStyle name="40% - Акцент3 2" xfId="35"/>
    <cellStyle name="40% - Акцент4 2" xfId="36"/>
    <cellStyle name="40% - Акцент5 2" xfId="37"/>
    <cellStyle name="40% - Акцент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 2" xfId="45"/>
    <cellStyle name="60% - Акцент2 2" xfId="46"/>
    <cellStyle name="60% - Акцент3 2" xfId="47"/>
    <cellStyle name="60% - Акцент4 2" xfId="48"/>
    <cellStyle name="60% - Акцент5 2" xfId="49"/>
    <cellStyle name="60% - Акцент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 Built-in Normal 2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2" xfId="71"/>
    <cellStyle name="Normal 2 2" xfId="72"/>
    <cellStyle name="Normal 3" xfId="73"/>
    <cellStyle name="Normal 4" xfId="74"/>
    <cellStyle name="Note" xfId="75"/>
    <cellStyle name="Output" xfId="76"/>
    <cellStyle name="Standard 2 3 2" xfId="77"/>
    <cellStyle name="Standard_Tabelle1" xfId="78"/>
    <cellStyle name="Title" xfId="79"/>
    <cellStyle name="Total" xfId="80"/>
    <cellStyle name="Warning Text" xfId="81"/>
    <cellStyle name="Акцент1 2" xfId="82"/>
    <cellStyle name="Акцент2 2" xfId="83"/>
    <cellStyle name="Акцент3 2" xfId="84"/>
    <cellStyle name="Акцент4 2" xfId="85"/>
    <cellStyle name="Акцент5 2" xfId="86"/>
    <cellStyle name="Акцент6 2" xfId="87"/>
    <cellStyle name="Бележка 2" xfId="88"/>
    <cellStyle name="Currency" xfId="89"/>
    <cellStyle name="Currency [0]" xfId="90"/>
    <cellStyle name="Вход 2" xfId="91"/>
    <cellStyle name="Добър 2" xfId="92"/>
    <cellStyle name="Заглавие 1 2" xfId="93"/>
    <cellStyle name="Заглавие 2 2" xfId="94"/>
    <cellStyle name="Заглавие 3 2" xfId="95"/>
    <cellStyle name="Заглавие 4 2" xfId="96"/>
    <cellStyle name="Заглавие 5" xfId="97"/>
    <cellStyle name="Comma" xfId="98"/>
    <cellStyle name="Comma [0]" xfId="99"/>
    <cellStyle name="Изход 2" xfId="100"/>
    <cellStyle name="Изчисление 2" xfId="101"/>
    <cellStyle name="Контролна клетка 2" xfId="102"/>
    <cellStyle name="Лош 2" xfId="103"/>
    <cellStyle name="Неутрален 2" xfId="104"/>
    <cellStyle name="Нормален 2" xfId="105"/>
    <cellStyle name="Нормален 2 2" xfId="106"/>
    <cellStyle name="Нормален 3" xfId="107"/>
    <cellStyle name="Нормален 4" xfId="108"/>
    <cellStyle name="Обяснителен текст 2" xfId="109"/>
    <cellStyle name="Предупредителен текст 2" xfId="110"/>
    <cellStyle name="Followed Hyperlink" xfId="111"/>
    <cellStyle name="Percent" xfId="112"/>
    <cellStyle name="Свързана клетка 2" xfId="113"/>
    <cellStyle name="Сума 2" xfId="114"/>
    <cellStyle name="Hyperlink" xfId="115"/>
    <cellStyle name="常规 2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75" zoomScaleNormal="80" zoomScaleSheetLayoutView="75" zoomScalePageLayoutView="0" workbookViewId="0" topLeftCell="C31">
      <selection activeCell="H33" sqref="H33"/>
    </sheetView>
  </sheetViews>
  <sheetFormatPr defaultColWidth="9.140625" defaultRowHeight="12.75" outlineLevelCol="1"/>
  <cols>
    <col min="1" max="1" width="5.8515625" style="0" customWidth="1"/>
    <col min="2" max="2" width="83.57421875" style="0" customWidth="1"/>
    <col min="3" max="3" width="8.421875" style="0" customWidth="1"/>
    <col min="4" max="4" width="10.28125" style="0" customWidth="1"/>
    <col min="5" max="5" width="15.8515625" style="0" customWidth="1"/>
    <col min="6" max="6" width="19.140625" style="0" customWidth="1"/>
    <col min="7" max="7" width="21.57421875" style="0" customWidth="1"/>
    <col min="8" max="8" width="20.140625" style="0" customWidth="1"/>
    <col min="9" max="9" width="20.7109375" style="0" customWidth="1"/>
    <col min="10" max="10" width="21.28125" style="0" customWidth="1"/>
    <col min="11" max="11" width="14.8515625" style="0" hidden="1" customWidth="1" outlineLevel="1"/>
    <col min="12" max="12" width="13.7109375" style="0" hidden="1" customWidth="1" outlineLevel="1"/>
    <col min="13" max="13" width="15.57421875" style="0" hidden="1" customWidth="1" outlineLevel="1"/>
    <col min="14" max="14" width="14.140625" style="0" hidden="1" customWidth="1" outlineLevel="1"/>
    <col min="15" max="15" width="12.140625" style="0" bestFit="1" customWidth="1" collapsed="1"/>
    <col min="16" max="16" width="12.140625" style="0" bestFit="1" customWidth="1"/>
    <col min="17" max="17" width="11.00390625" style="0" bestFit="1" customWidth="1"/>
  </cols>
  <sheetData>
    <row r="1" spans="2:10" ht="63" customHeight="1">
      <c r="B1" s="150" t="s">
        <v>45</v>
      </c>
      <c r="C1" s="150"/>
      <c r="D1" s="150"/>
      <c r="E1" s="150"/>
      <c r="F1" s="150"/>
      <c r="H1" s="157" t="s">
        <v>46</v>
      </c>
      <c r="I1" s="158"/>
      <c r="J1" s="158"/>
    </row>
    <row r="2" spans="2:10" ht="29.25" customHeight="1">
      <c r="B2" s="154" t="s">
        <v>44</v>
      </c>
      <c r="C2" s="154"/>
      <c r="D2" s="154"/>
      <c r="E2" s="154"/>
      <c r="F2" s="154"/>
      <c r="H2" s="123"/>
      <c r="I2" s="124"/>
      <c r="J2" s="124"/>
    </row>
    <row r="3" spans="2:8" ht="51" customHeight="1">
      <c r="B3" s="154" t="s">
        <v>42</v>
      </c>
      <c r="C3" s="155"/>
      <c r="D3" s="155"/>
      <c r="E3" s="155"/>
      <c r="F3" s="155"/>
      <c r="G3" s="156"/>
      <c r="H3" s="156"/>
    </row>
    <row r="4" ht="13.5" customHeight="1" thickBot="1">
      <c r="B4" s="39"/>
    </row>
    <row r="5" ht="24.75" customHeight="1" hidden="1" thickBot="1">
      <c r="B5" s="39"/>
    </row>
    <row r="6" ht="12.75" customHeight="1" hidden="1" thickBot="1">
      <c r="B6" s="1"/>
    </row>
    <row r="7" spans="1:14" ht="116.25" customHeight="1" thickBot="1">
      <c r="A7" s="137" t="s">
        <v>38</v>
      </c>
      <c r="B7" s="138" t="s">
        <v>2</v>
      </c>
      <c r="C7" s="139" t="s">
        <v>0</v>
      </c>
      <c r="D7" s="140" t="s">
        <v>43</v>
      </c>
      <c r="E7" s="141" t="s">
        <v>48</v>
      </c>
      <c r="F7" s="141" t="s">
        <v>47</v>
      </c>
      <c r="G7" s="142" t="s">
        <v>49</v>
      </c>
      <c r="H7" s="142" t="s">
        <v>50</v>
      </c>
      <c r="I7" s="142" t="s">
        <v>51</v>
      </c>
      <c r="J7" s="143" t="s">
        <v>41</v>
      </c>
      <c r="K7" s="31" t="s">
        <v>14</v>
      </c>
      <c r="L7" s="4" t="s">
        <v>15</v>
      </c>
      <c r="M7" s="4" t="s">
        <v>16</v>
      </c>
      <c r="N7" s="31" t="s">
        <v>14</v>
      </c>
    </row>
    <row r="8" spans="1:14" s="40" customFormat="1" ht="22.5" customHeight="1" thickBot="1">
      <c r="A8" s="116">
        <v>1</v>
      </c>
      <c r="B8" s="117">
        <v>2</v>
      </c>
      <c r="C8" s="117">
        <v>3</v>
      </c>
      <c r="D8" s="118">
        <v>4</v>
      </c>
      <c r="E8" s="118">
        <v>5</v>
      </c>
      <c r="F8" s="119">
        <v>6</v>
      </c>
      <c r="G8" s="119">
        <v>7</v>
      </c>
      <c r="H8" s="118">
        <v>8</v>
      </c>
      <c r="I8" s="119">
        <v>9</v>
      </c>
      <c r="J8" s="119">
        <v>10</v>
      </c>
      <c r="K8" s="120"/>
      <c r="L8" s="121"/>
      <c r="M8" s="122"/>
      <c r="N8" s="122"/>
    </row>
    <row r="9" spans="1:14" ht="21.75" customHeight="1" thickBot="1">
      <c r="A9" s="152" t="s">
        <v>36</v>
      </c>
      <c r="B9" s="152"/>
      <c r="C9" s="152"/>
      <c r="D9" s="153"/>
      <c r="E9" s="72"/>
      <c r="F9" s="72"/>
      <c r="G9" s="144"/>
      <c r="H9" s="73"/>
      <c r="I9" s="73"/>
      <c r="J9" s="73"/>
      <c r="K9" s="3"/>
      <c r="L9" s="11"/>
      <c r="M9" s="27"/>
      <c r="N9" s="27"/>
    </row>
    <row r="10" spans="1:17" ht="75.75" customHeight="1">
      <c r="A10" s="57">
        <v>1.1</v>
      </c>
      <c r="B10" s="106" t="s">
        <v>4</v>
      </c>
      <c r="C10" s="58" t="s">
        <v>1</v>
      </c>
      <c r="D10" s="59">
        <v>120</v>
      </c>
      <c r="E10" s="127">
        <v>791.67</v>
      </c>
      <c r="F10" s="133">
        <f>+D10*E10</f>
        <v>95000.4</v>
      </c>
      <c r="G10" s="135"/>
      <c r="H10" s="134">
        <f>+D10*G10</f>
        <v>0</v>
      </c>
      <c r="I10" s="134">
        <f>+H10*1.2</f>
        <v>0</v>
      </c>
      <c r="J10" s="20"/>
      <c r="K10" s="41" t="e">
        <f>#REF!*#REF!</f>
        <v>#REF!</v>
      </c>
      <c r="L10" s="12">
        <v>54000</v>
      </c>
      <c r="M10" s="13" t="e">
        <f>+#REF!</f>
        <v>#REF!</v>
      </c>
      <c r="N10" s="32" t="e">
        <f>+K10</f>
        <v>#REF!</v>
      </c>
      <c r="O10" s="5"/>
      <c r="P10" s="5"/>
      <c r="Q10" s="5"/>
    </row>
    <row r="11" spans="1:17" ht="73.5" customHeight="1">
      <c r="A11" s="57">
        <v>1.2</v>
      </c>
      <c r="B11" s="107" t="s">
        <v>5</v>
      </c>
      <c r="C11" s="58" t="s">
        <v>1</v>
      </c>
      <c r="D11" s="59">
        <v>100</v>
      </c>
      <c r="E11" s="127">
        <v>625</v>
      </c>
      <c r="F11" s="133">
        <f aca="true" t="shared" si="0" ref="F11:F23">+D11*E11</f>
        <v>62500</v>
      </c>
      <c r="G11" s="135"/>
      <c r="H11" s="134">
        <f aca="true" t="shared" si="1" ref="H11:H23">+D11*G11</f>
        <v>0</v>
      </c>
      <c r="I11" s="134">
        <f aca="true" t="shared" si="2" ref="I11:I23">+H11*1.2</f>
        <v>0</v>
      </c>
      <c r="J11" s="20"/>
      <c r="K11" s="42" t="e">
        <f>#REF!*#REF!</f>
        <v>#REF!</v>
      </c>
      <c r="L11" s="14">
        <v>37500</v>
      </c>
      <c r="M11" s="15" t="e">
        <f>+#REF!</f>
        <v>#REF!</v>
      </c>
      <c r="N11" s="33" t="e">
        <f>+K11</f>
        <v>#REF!</v>
      </c>
      <c r="O11" s="5"/>
      <c r="P11" s="5"/>
      <c r="Q11" s="5"/>
    </row>
    <row r="12" spans="1:16" ht="72.75" customHeight="1">
      <c r="A12" s="57">
        <v>1.3</v>
      </c>
      <c r="B12" s="107" t="s">
        <v>7</v>
      </c>
      <c r="C12" s="58" t="s">
        <v>1</v>
      </c>
      <c r="D12" s="59">
        <v>40</v>
      </c>
      <c r="E12" s="127">
        <v>583.3333333333334</v>
      </c>
      <c r="F12" s="133">
        <f t="shared" si="0"/>
        <v>23333.333333333336</v>
      </c>
      <c r="G12" s="135"/>
      <c r="H12" s="134">
        <f t="shared" si="1"/>
        <v>0</v>
      </c>
      <c r="I12" s="134">
        <f t="shared" si="2"/>
        <v>0</v>
      </c>
      <c r="J12" s="20"/>
      <c r="K12" s="43" t="e">
        <f>#REF!*#REF!</f>
        <v>#REF!</v>
      </c>
      <c r="L12" s="16">
        <v>14000</v>
      </c>
      <c r="M12" s="17" t="e">
        <f>+#REF!</f>
        <v>#REF!</v>
      </c>
      <c r="N12" s="34" t="e">
        <f>+K12</f>
        <v>#REF!</v>
      </c>
      <c r="O12" s="5"/>
      <c r="P12" s="5"/>
    </row>
    <row r="13" spans="1:16" ht="93" customHeight="1">
      <c r="A13" s="57">
        <v>1.4</v>
      </c>
      <c r="B13" s="107" t="s">
        <v>6</v>
      </c>
      <c r="C13" s="58" t="s">
        <v>1</v>
      </c>
      <c r="D13" s="59">
        <v>20</v>
      </c>
      <c r="E13" s="127">
        <v>1833.3333333333335</v>
      </c>
      <c r="F13" s="133">
        <f t="shared" si="0"/>
        <v>36666.66666666667</v>
      </c>
      <c r="G13" s="135"/>
      <c r="H13" s="134">
        <f t="shared" si="1"/>
        <v>0</v>
      </c>
      <c r="I13" s="134">
        <f t="shared" si="2"/>
        <v>0</v>
      </c>
      <c r="J13" s="20"/>
      <c r="K13" s="42" t="e">
        <f>#REF!*#REF!</f>
        <v>#REF!</v>
      </c>
      <c r="L13" s="14">
        <v>22000</v>
      </c>
      <c r="M13" s="15" t="e">
        <f>+#REF!</f>
        <v>#REF!</v>
      </c>
      <c r="N13" s="33" t="e">
        <f aca="true" t="shared" si="3" ref="N13:N23">+K13</f>
        <v>#REF!</v>
      </c>
      <c r="O13" s="5"/>
      <c r="P13" s="5"/>
    </row>
    <row r="14" spans="1:17" ht="115.5" customHeight="1">
      <c r="A14" s="57">
        <v>1.5</v>
      </c>
      <c r="B14" s="108" t="s">
        <v>13</v>
      </c>
      <c r="C14" s="58" t="s">
        <v>1</v>
      </c>
      <c r="D14" s="60">
        <v>60</v>
      </c>
      <c r="E14" s="128">
        <v>541.67</v>
      </c>
      <c r="F14" s="133">
        <f t="shared" si="0"/>
        <v>32500.199999999997</v>
      </c>
      <c r="G14" s="135"/>
      <c r="H14" s="134">
        <f t="shared" si="1"/>
        <v>0</v>
      </c>
      <c r="I14" s="134">
        <f t="shared" si="2"/>
        <v>0</v>
      </c>
      <c r="J14" s="20"/>
      <c r="K14" s="42" t="e">
        <f>#REF!*#REF!</f>
        <v>#REF!</v>
      </c>
      <c r="L14" s="14">
        <v>19500</v>
      </c>
      <c r="M14" s="15" t="e">
        <f>+#REF!</f>
        <v>#REF!</v>
      </c>
      <c r="N14" s="33" t="e">
        <f t="shared" si="3"/>
        <v>#REF!</v>
      </c>
      <c r="O14" s="5"/>
      <c r="P14" s="5"/>
      <c r="Q14" s="5"/>
    </row>
    <row r="15" spans="1:16" ht="93.75" customHeight="1" thickBot="1">
      <c r="A15" s="57">
        <v>1.6</v>
      </c>
      <c r="B15" s="107" t="s">
        <v>8</v>
      </c>
      <c r="C15" s="61" t="s">
        <v>1</v>
      </c>
      <c r="D15" s="60">
        <v>40</v>
      </c>
      <c r="E15" s="128">
        <v>541.67</v>
      </c>
      <c r="F15" s="133">
        <f t="shared" si="0"/>
        <v>21666.8</v>
      </c>
      <c r="G15" s="20"/>
      <c r="H15" s="134">
        <f t="shared" si="1"/>
        <v>0</v>
      </c>
      <c r="I15" s="134">
        <f t="shared" si="2"/>
        <v>0</v>
      </c>
      <c r="J15" s="20"/>
      <c r="K15" s="42" t="e">
        <f>#REF!*#REF!</f>
        <v>#REF!</v>
      </c>
      <c r="L15" s="14" t="s">
        <v>12</v>
      </c>
      <c r="M15" s="15" t="e">
        <f>+#REF!</f>
        <v>#REF!</v>
      </c>
      <c r="N15" s="33" t="e">
        <f t="shared" si="3"/>
        <v>#REF!</v>
      </c>
      <c r="O15" s="5"/>
      <c r="P15" s="5"/>
    </row>
    <row r="16" spans="1:17" ht="147" customHeight="1">
      <c r="A16" s="62">
        <v>1.7</v>
      </c>
      <c r="B16" s="109" t="s">
        <v>29</v>
      </c>
      <c r="C16" s="63" t="s">
        <v>1</v>
      </c>
      <c r="D16" s="64">
        <v>80</v>
      </c>
      <c r="E16" s="128">
        <v>916.6666666666666</v>
      </c>
      <c r="F16" s="133">
        <f t="shared" si="0"/>
        <v>73333.33333333333</v>
      </c>
      <c r="G16" s="20"/>
      <c r="H16" s="134">
        <f t="shared" si="1"/>
        <v>0</v>
      </c>
      <c r="I16" s="134">
        <f t="shared" si="2"/>
        <v>0</v>
      </c>
      <c r="J16" s="20"/>
      <c r="K16" s="44" t="e">
        <f>#REF!*#REF!</f>
        <v>#REF!</v>
      </c>
      <c r="L16" s="18">
        <v>45000</v>
      </c>
      <c r="M16" s="19" t="e">
        <f>+#REF!</f>
        <v>#REF!</v>
      </c>
      <c r="N16" s="35" t="e">
        <f t="shared" si="3"/>
        <v>#REF!</v>
      </c>
      <c r="O16" s="5"/>
      <c r="P16" s="5"/>
      <c r="Q16" s="5"/>
    </row>
    <row r="17" spans="1:16" ht="176.25" customHeight="1" thickBot="1">
      <c r="A17" s="57">
        <v>1.8</v>
      </c>
      <c r="B17" s="110" t="s">
        <v>39</v>
      </c>
      <c r="C17" s="58" t="s">
        <v>1</v>
      </c>
      <c r="D17" s="58">
        <v>80</v>
      </c>
      <c r="E17" s="127">
        <v>791.67</v>
      </c>
      <c r="F17" s="133">
        <f t="shared" si="0"/>
        <v>63333.6</v>
      </c>
      <c r="G17" s="135"/>
      <c r="H17" s="134">
        <f t="shared" si="1"/>
        <v>0</v>
      </c>
      <c r="I17" s="134">
        <f t="shared" si="2"/>
        <v>0</v>
      </c>
      <c r="J17" s="135"/>
      <c r="K17" s="45" t="e">
        <f>#REF!*#REF!</f>
        <v>#REF!</v>
      </c>
      <c r="L17" s="36">
        <v>22000</v>
      </c>
      <c r="M17" s="37" t="e">
        <f>+#REF!</f>
        <v>#REF!</v>
      </c>
      <c r="N17" s="38" t="e">
        <f t="shared" si="3"/>
        <v>#REF!</v>
      </c>
      <c r="O17" s="5"/>
      <c r="P17" s="5"/>
    </row>
    <row r="18" spans="1:17" ht="186" customHeight="1" thickBot="1">
      <c r="A18" s="57">
        <v>1.9</v>
      </c>
      <c r="B18" s="110" t="s">
        <v>30</v>
      </c>
      <c r="C18" s="58" t="s">
        <v>1</v>
      </c>
      <c r="D18" s="58">
        <v>20</v>
      </c>
      <c r="E18" s="127">
        <v>1833.3333333333335</v>
      </c>
      <c r="F18" s="133">
        <f t="shared" si="0"/>
        <v>36666.66666666667</v>
      </c>
      <c r="G18" s="135"/>
      <c r="H18" s="134">
        <f t="shared" si="1"/>
        <v>0</v>
      </c>
      <c r="I18" s="134">
        <f t="shared" si="2"/>
        <v>0</v>
      </c>
      <c r="J18" s="20"/>
      <c r="K18" s="46" t="e">
        <f>+#REF!*#REF!</f>
        <v>#REF!</v>
      </c>
      <c r="L18" s="24">
        <v>18000</v>
      </c>
      <c r="M18" s="25" t="e">
        <f>+#REF!</f>
        <v>#REF!</v>
      </c>
      <c r="N18" s="26" t="e">
        <f t="shared" si="3"/>
        <v>#REF!</v>
      </c>
      <c r="O18" s="5"/>
      <c r="P18" s="5"/>
      <c r="Q18" s="5"/>
    </row>
    <row r="19" spans="1:17" ht="116.25" customHeight="1">
      <c r="A19" s="65">
        <v>1.1</v>
      </c>
      <c r="B19" s="111" t="s">
        <v>9</v>
      </c>
      <c r="C19" s="58" t="s">
        <v>1</v>
      </c>
      <c r="D19" s="58">
        <v>180</v>
      </c>
      <c r="E19" s="127">
        <v>750</v>
      </c>
      <c r="F19" s="133">
        <f t="shared" si="0"/>
        <v>135000</v>
      </c>
      <c r="G19" s="135"/>
      <c r="H19" s="134">
        <f t="shared" si="1"/>
        <v>0</v>
      </c>
      <c r="I19" s="134">
        <f t="shared" si="2"/>
        <v>0</v>
      </c>
      <c r="J19" s="20"/>
      <c r="K19" s="47" t="e">
        <f>+#REF!*#REF!</f>
        <v>#REF!</v>
      </c>
      <c r="L19" s="21">
        <v>150000</v>
      </c>
      <c r="M19" s="22" t="e">
        <f>+#REF!</f>
        <v>#REF!</v>
      </c>
      <c r="N19" s="23" t="e">
        <f t="shared" si="3"/>
        <v>#REF!</v>
      </c>
      <c r="O19" s="5"/>
      <c r="P19" s="5"/>
      <c r="Q19" s="5"/>
    </row>
    <row r="20" spans="1:17" ht="146.25" customHeight="1">
      <c r="A20" s="57">
        <v>1.11</v>
      </c>
      <c r="B20" s="111" t="s">
        <v>40</v>
      </c>
      <c r="C20" s="58" t="s">
        <v>1</v>
      </c>
      <c r="D20" s="58">
        <v>400</v>
      </c>
      <c r="E20" s="127">
        <v>625</v>
      </c>
      <c r="F20" s="133">
        <f t="shared" si="0"/>
        <v>250000</v>
      </c>
      <c r="G20" s="135"/>
      <c r="H20" s="134">
        <f t="shared" si="1"/>
        <v>0</v>
      </c>
      <c r="I20" s="134">
        <f t="shared" si="2"/>
        <v>0</v>
      </c>
      <c r="J20" s="20"/>
      <c r="K20" s="47" t="e">
        <f>+#REF!*#REF!</f>
        <v>#REF!</v>
      </c>
      <c r="L20" s="21">
        <v>14000</v>
      </c>
      <c r="M20" s="22" t="e">
        <f>+#REF!</f>
        <v>#REF!</v>
      </c>
      <c r="N20" s="23" t="e">
        <f t="shared" si="3"/>
        <v>#REF!</v>
      </c>
      <c r="O20" s="5"/>
      <c r="P20" s="5"/>
      <c r="Q20" s="5"/>
    </row>
    <row r="21" spans="1:17" ht="149.25" customHeight="1">
      <c r="A21" s="57">
        <v>1.12</v>
      </c>
      <c r="B21" s="111" t="s">
        <v>31</v>
      </c>
      <c r="C21" s="58" t="s">
        <v>1</v>
      </c>
      <c r="D21" s="58">
        <v>40</v>
      </c>
      <c r="E21" s="128">
        <v>583.33</v>
      </c>
      <c r="F21" s="133">
        <f t="shared" si="0"/>
        <v>23333.2</v>
      </c>
      <c r="G21" s="135"/>
      <c r="H21" s="134">
        <f t="shared" si="1"/>
        <v>0</v>
      </c>
      <c r="I21" s="134">
        <f t="shared" si="2"/>
        <v>0</v>
      </c>
      <c r="J21" s="135"/>
      <c r="K21" s="47" t="e">
        <f>+#REF!*#REF!</f>
        <v>#REF!</v>
      </c>
      <c r="L21" s="21">
        <v>97500</v>
      </c>
      <c r="M21" s="22" t="e">
        <f>+#REF!</f>
        <v>#REF!</v>
      </c>
      <c r="N21" s="23" t="e">
        <f t="shared" si="3"/>
        <v>#REF!</v>
      </c>
      <c r="O21" s="5"/>
      <c r="P21" s="5"/>
      <c r="Q21" s="5"/>
    </row>
    <row r="22" spans="1:17" ht="130.5" customHeight="1">
      <c r="A22" s="57">
        <v>1.13</v>
      </c>
      <c r="B22" s="111" t="s">
        <v>32</v>
      </c>
      <c r="C22" s="58" t="s">
        <v>1</v>
      </c>
      <c r="D22" s="58">
        <v>300</v>
      </c>
      <c r="E22" s="128">
        <v>541.67</v>
      </c>
      <c r="F22" s="133">
        <f t="shared" si="0"/>
        <v>162501</v>
      </c>
      <c r="G22" s="135"/>
      <c r="H22" s="134">
        <f t="shared" si="1"/>
        <v>0</v>
      </c>
      <c r="I22" s="134">
        <f t="shared" si="2"/>
        <v>0</v>
      </c>
      <c r="J22" s="20"/>
      <c r="K22" s="47" t="e">
        <f>+#REF!*#REF!</f>
        <v>#REF!</v>
      </c>
      <c r="L22" s="21">
        <v>6000</v>
      </c>
      <c r="M22" s="22" t="e">
        <f>+#REF!</f>
        <v>#REF!</v>
      </c>
      <c r="N22" s="23" t="e">
        <f t="shared" si="3"/>
        <v>#REF!</v>
      </c>
      <c r="O22" s="5"/>
      <c r="P22" s="5"/>
      <c r="Q22" s="5"/>
    </row>
    <row r="23" spans="1:17" ht="54.75" customHeight="1">
      <c r="A23" s="57">
        <v>1.14</v>
      </c>
      <c r="B23" s="112" t="s">
        <v>3</v>
      </c>
      <c r="C23" s="58" t="s">
        <v>1</v>
      </c>
      <c r="D23" s="58">
        <v>20</v>
      </c>
      <c r="E23" s="127">
        <v>1250</v>
      </c>
      <c r="F23" s="133">
        <f t="shared" si="0"/>
        <v>25000</v>
      </c>
      <c r="G23" s="20"/>
      <c r="H23" s="134">
        <f t="shared" si="1"/>
        <v>0</v>
      </c>
      <c r="I23" s="134">
        <f t="shared" si="2"/>
        <v>0</v>
      </c>
      <c r="J23" s="20"/>
      <c r="K23" s="47" t="e">
        <f>+#REF!*#REF!</f>
        <v>#REF!</v>
      </c>
      <c r="L23" s="21">
        <v>5760</v>
      </c>
      <c r="M23" s="22" t="e">
        <f>+#REF!</f>
        <v>#REF!</v>
      </c>
      <c r="N23" s="23" t="e">
        <f t="shared" si="3"/>
        <v>#REF!</v>
      </c>
      <c r="O23" s="5"/>
      <c r="P23" s="5"/>
      <c r="Q23" s="5"/>
    </row>
    <row r="24" spans="1:17" ht="21.75" customHeight="1">
      <c r="A24" s="57"/>
      <c r="B24" s="147" t="s">
        <v>52</v>
      </c>
      <c r="C24" s="148"/>
      <c r="D24" s="148"/>
      <c r="E24" s="148"/>
      <c r="F24" s="146">
        <f>SUM(F10:F23)</f>
        <v>1040835.2</v>
      </c>
      <c r="G24" s="135"/>
      <c r="H24" s="135"/>
      <c r="I24" s="135"/>
      <c r="J24" s="135"/>
      <c r="K24" s="125"/>
      <c r="L24" s="126"/>
      <c r="M24" s="136"/>
      <c r="N24" s="136"/>
      <c r="O24" s="5"/>
      <c r="P24" s="5"/>
      <c r="Q24" s="5"/>
    </row>
    <row r="25" spans="1:17" ht="22.5" customHeight="1">
      <c r="A25" s="151" t="s">
        <v>33</v>
      </c>
      <c r="B25" s="151"/>
      <c r="C25" s="151"/>
      <c r="D25" s="151"/>
      <c r="E25" s="151"/>
      <c r="F25" s="67"/>
      <c r="G25" s="67"/>
      <c r="H25" s="67"/>
      <c r="I25" s="67"/>
      <c r="J25" s="67"/>
      <c r="M25" s="29" t="e">
        <f>SUM(M10:M23)</f>
        <v>#REF!</v>
      </c>
      <c r="N25" s="30" t="e">
        <f>SUM(N10:N23)</f>
        <v>#REF!</v>
      </c>
      <c r="O25" s="5"/>
      <c r="P25" s="5"/>
      <c r="Q25" s="5"/>
    </row>
    <row r="26" spans="1:15" ht="55.5" customHeight="1">
      <c r="A26" s="57">
        <v>2.1</v>
      </c>
      <c r="B26" s="113" t="s">
        <v>10</v>
      </c>
      <c r="C26" s="58" t="s">
        <v>1</v>
      </c>
      <c r="D26" s="58">
        <v>200</v>
      </c>
      <c r="E26" s="127">
        <v>50</v>
      </c>
      <c r="F26" s="133">
        <f aca="true" t="shared" si="4" ref="F26:F35">+D26*E26</f>
        <v>10000</v>
      </c>
      <c r="G26" s="66"/>
      <c r="H26" s="134">
        <f aca="true" t="shared" si="5" ref="H26:H35">+D26*G26</f>
        <v>0</v>
      </c>
      <c r="I26" s="134">
        <f aca="true" t="shared" si="6" ref="I26:I35">+H26*1.2</f>
        <v>0</v>
      </c>
      <c r="J26" s="66"/>
      <c r="M26" s="6" t="e">
        <f>+M25*1.2</f>
        <v>#REF!</v>
      </c>
      <c r="N26" s="6" t="e">
        <f>+N25*1.2</f>
        <v>#REF!</v>
      </c>
      <c r="O26" s="5"/>
    </row>
    <row r="27" spans="1:14" ht="57.75" customHeight="1">
      <c r="A27" s="57">
        <v>2.2</v>
      </c>
      <c r="B27" s="113" t="s">
        <v>11</v>
      </c>
      <c r="C27" s="58" t="s">
        <v>1</v>
      </c>
      <c r="D27" s="58">
        <v>600</v>
      </c>
      <c r="E27" s="127">
        <v>16</v>
      </c>
      <c r="F27" s="133">
        <f t="shared" si="4"/>
        <v>9600</v>
      </c>
      <c r="G27" s="66"/>
      <c r="H27" s="134">
        <f t="shared" si="5"/>
        <v>0</v>
      </c>
      <c r="I27" s="134">
        <f t="shared" si="6"/>
        <v>0</v>
      </c>
      <c r="J27" s="66"/>
      <c r="M27" s="28" t="s">
        <v>28</v>
      </c>
      <c r="N27" s="28" t="s">
        <v>27</v>
      </c>
    </row>
    <row r="28" spans="1:10" ht="41.25" customHeight="1">
      <c r="A28" s="61">
        <v>2.3</v>
      </c>
      <c r="B28" s="114" t="s">
        <v>17</v>
      </c>
      <c r="C28" s="68" t="s">
        <v>1</v>
      </c>
      <c r="D28" s="69">
        <v>60</v>
      </c>
      <c r="E28" s="129">
        <v>6.83</v>
      </c>
      <c r="F28" s="133">
        <f t="shared" si="4"/>
        <v>409.8</v>
      </c>
      <c r="G28" s="66"/>
      <c r="H28" s="134">
        <f t="shared" si="5"/>
        <v>0</v>
      </c>
      <c r="I28" s="134">
        <f t="shared" si="6"/>
        <v>0</v>
      </c>
      <c r="J28" s="66"/>
    </row>
    <row r="29" spans="1:10" ht="36.75" customHeight="1">
      <c r="A29" s="61">
        <v>2.4</v>
      </c>
      <c r="B29" s="114" t="s">
        <v>18</v>
      </c>
      <c r="C29" s="68" t="s">
        <v>1</v>
      </c>
      <c r="D29" s="69">
        <v>50</v>
      </c>
      <c r="E29" s="129">
        <v>10.8</v>
      </c>
      <c r="F29" s="133">
        <f t="shared" si="4"/>
        <v>540</v>
      </c>
      <c r="G29" s="66"/>
      <c r="H29" s="134">
        <f t="shared" si="5"/>
        <v>0</v>
      </c>
      <c r="I29" s="134">
        <f t="shared" si="6"/>
        <v>0</v>
      </c>
      <c r="J29" s="66"/>
    </row>
    <row r="30" spans="1:10" ht="38.25" customHeight="1">
      <c r="A30" s="61">
        <v>2.5</v>
      </c>
      <c r="B30" s="114" t="s">
        <v>22</v>
      </c>
      <c r="C30" s="68" t="s">
        <v>1</v>
      </c>
      <c r="D30" s="69">
        <v>100</v>
      </c>
      <c r="E30" s="129">
        <v>10.8</v>
      </c>
      <c r="F30" s="133">
        <f t="shared" si="4"/>
        <v>1080</v>
      </c>
      <c r="G30" s="66"/>
      <c r="H30" s="134">
        <f t="shared" si="5"/>
        <v>0</v>
      </c>
      <c r="I30" s="134">
        <f t="shared" si="6"/>
        <v>0</v>
      </c>
      <c r="J30" s="66"/>
    </row>
    <row r="31" spans="1:10" ht="42.75" customHeight="1">
      <c r="A31" s="70">
        <v>2.6</v>
      </c>
      <c r="B31" s="114" t="s">
        <v>34</v>
      </c>
      <c r="C31" s="68" t="s">
        <v>1</v>
      </c>
      <c r="D31" s="69">
        <v>100</v>
      </c>
      <c r="E31" s="129">
        <v>16.7</v>
      </c>
      <c r="F31" s="133">
        <f t="shared" si="4"/>
        <v>1670</v>
      </c>
      <c r="G31" s="66"/>
      <c r="H31" s="134">
        <f t="shared" si="5"/>
        <v>0</v>
      </c>
      <c r="I31" s="134">
        <f t="shared" si="6"/>
        <v>0</v>
      </c>
      <c r="J31" s="66"/>
    </row>
    <row r="32" spans="1:10" ht="44.25" customHeight="1">
      <c r="A32" s="61">
        <v>2.7</v>
      </c>
      <c r="B32" s="114" t="s">
        <v>19</v>
      </c>
      <c r="C32" s="68" t="s">
        <v>1</v>
      </c>
      <c r="D32" s="69">
        <v>40</v>
      </c>
      <c r="E32" s="129">
        <v>17</v>
      </c>
      <c r="F32" s="133">
        <f t="shared" si="4"/>
        <v>680</v>
      </c>
      <c r="G32" s="66"/>
      <c r="H32" s="134">
        <f t="shared" si="5"/>
        <v>0</v>
      </c>
      <c r="I32" s="134">
        <f t="shared" si="6"/>
        <v>0</v>
      </c>
      <c r="J32" s="66"/>
    </row>
    <row r="33" spans="1:10" ht="43.5" customHeight="1">
      <c r="A33" s="61">
        <v>2.8</v>
      </c>
      <c r="B33" s="114" t="s">
        <v>20</v>
      </c>
      <c r="C33" s="68" t="s">
        <v>1</v>
      </c>
      <c r="D33" s="69">
        <v>40</v>
      </c>
      <c r="E33" s="129">
        <v>88.72</v>
      </c>
      <c r="F33" s="133">
        <f t="shared" si="4"/>
        <v>3548.8</v>
      </c>
      <c r="G33" s="66"/>
      <c r="H33" s="134">
        <f t="shared" si="5"/>
        <v>0</v>
      </c>
      <c r="I33" s="134">
        <f t="shared" si="6"/>
        <v>0</v>
      </c>
      <c r="J33" s="66"/>
    </row>
    <row r="34" spans="1:10" ht="40.5" customHeight="1">
      <c r="A34" s="61">
        <v>2.9</v>
      </c>
      <c r="B34" s="114" t="s">
        <v>21</v>
      </c>
      <c r="C34" s="68" t="s">
        <v>1</v>
      </c>
      <c r="D34" s="69">
        <v>120</v>
      </c>
      <c r="E34" s="129">
        <v>3</v>
      </c>
      <c r="F34" s="133">
        <f t="shared" si="4"/>
        <v>360</v>
      </c>
      <c r="G34" s="66"/>
      <c r="H34" s="134">
        <f t="shared" si="5"/>
        <v>0</v>
      </c>
      <c r="I34" s="134">
        <f t="shared" si="6"/>
        <v>0</v>
      </c>
      <c r="J34" s="66"/>
    </row>
    <row r="35" spans="1:10" ht="38.25" customHeight="1">
      <c r="A35" s="145">
        <v>2.1</v>
      </c>
      <c r="B35" s="114" t="s">
        <v>23</v>
      </c>
      <c r="C35" s="68" t="s">
        <v>1</v>
      </c>
      <c r="D35" s="69">
        <v>4000</v>
      </c>
      <c r="E35" s="129">
        <v>0.2</v>
      </c>
      <c r="F35" s="133">
        <f t="shared" si="4"/>
        <v>800</v>
      </c>
      <c r="G35" s="71"/>
      <c r="H35" s="134">
        <f t="shared" si="5"/>
        <v>0</v>
      </c>
      <c r="I35" s="134">
        <f t="shared" si="6"/>
        <v>0</v>
      </c>
      <c r="J35" s="71"/>
    </row>
    <row r="36" spans="1:10" ht="22.5" customHeight="1">
      <c r="A36" s="145"/>
      <c r="B36" s="147" t="s">
        <v>53</v>
      </c>
      <c r="C36" s="148"/>
      <c r="D36" s="148"/>
      <c r="E36" s="148"/>
      <c r="F36" s="132">
        <f>SUM(F26:F35)</f>
        <v>28688.6</v>
      </c>
      <c r="G36" s="71"/>
      <c r="H36" s="71"/>
      <c r="I36" s="71"/>
      <c r="J36" s="71"/>
    </row>
    <row r="37" spans="1:10" ht="21.75" customHeight="1">
      <c r="A37" s="149" t="s">
        <v>35</v>
      </c>
      <c r="B37" s="149"/>
      <c r="C37" s="149"/>
      <c r="D37" s="149"/>
      <c r="E37" s="149"/>
      <c r="F37" s="149"/>
      <c r="G37" s="67"/>
      <c r="H37" s="67"/>
      <c r="I37" s="67"/>
      <c r="J37" s="67"/>
    </row>
    <row r="38" spans="1:10" ht="39.75" customHeight="1">
      <c r="A38" s="61">
        <v>3.1</v>
      </c>
      <c r="B38" s="115" t="s">
        <v>24</v>
      </c>
      <c r="C38" s="74" t="s">
        <v>1</v>
      </c>
      <c r="D38" s="75">
        <v>40</v>
      </c>
      <c r="E38" s="130">
        <v>9.01</v>
      </c>
      <c r="F38" s="133">
        <f>+D38*E38</f>
        <v>360.4</v>
      </c>
      <c r="G38" s="71"/>
      <c r="H38" s="134">
        <f>+D38*G38</f>
        <v>0</v>
      </c>
      <c r="I38" s="134">
        <f>+H38*1.2</f>
        <v>0</v>
      </c>
      <c r="J38" s="71"/>
    </row>
    <row r="39" spans="1:10" ht="39.75" customHeight="1">
      <c r="A39" s="61">
        <v>3.2</v>
      </c>
      <c r="B39" s="115" t="s">
        <v>25</v>
      </c>
      <c r="C39" s="74" t="s">
        <v>1</v>
      </c>
      <c r="D39" s="75">
        <v>20</v>
      </c>
      <c r="E39" s="130">
        <v>98.16</v>
      </c>
      <c r="F39" s="133">
        <f>+D39*E39</f>
        <v>1963.1999999999998</v>
      </c>
      <c r="G39" s="71"/>
      <c r="H39" s="134">
        <f>+D39*G39</f>
        <v>0</v>
      </c>
      <c r="I39" s="134">
        <f>+H39*1.2</f>
        <v>0</v>
      </c>
      <c r="J39" s="71"/>
    </row>
    <row r="40" spans="1:10" ht="38.25" customHeight="1">
      <c r="A40" s="61" t="s">
        <v>37</v>
      </c>
      <c r="B40" s="115" t="s">
        <v>26</v>
      </c>
      <c r="C40" s="74" t="s">
        <v>1</v>
      </c>
      <c r="D40" s="75">
        <v>400</v>
      </c>
      <c r="E40" s="131">
        <v>100</v>
      </c>
      <c r="F40" s="133">
        <f>+D40*E40</f>
        <v>40000</v>
      </c>
      <c r="G40" s="71"/>
      <c r="H40" s="134">
        <f>+D40*G40</f>
        <v>0</v>
      </c>
      <c r="I40" s="134">
        <f>+H40*1.2</f>
        <v>0</v>
      </c>
      <c r="J40" s="71"/>
    </row>
    <row r="41" spans="1:10" ht="21" customHeight="1">
      <c r="A41" s="71"/>
      <c r="B41" s="147" t="s">
        <v>54</v>
      </c>
      <c r="C41" s="148"/>
      <c r="D41" s="148"/>
      <c r="E41" s="148"/>
      <c r="F41" s="146">
        <f>SUM(F38:F40)</f>
        <v>42323.6</v>
      </c>
      <c r="G41" s="71"/>
      <c r="H41" s="71"/>
      <c r="I41" s="71"/>
      <c r="J41" s="71"/>
    </row>
  </sheetData>
  <sheetProtection/>
  <mergeCells count="10">
    <mergeCell ref="B41:E41"/>
    <mergeCell ref="A37:F37"/>
    <mergeCell ref="B1:F1"/>
    <mergeCell ref="A25:E25"/>
    <mergeCell ref="A9:D9"/>
    <mergeCell ref="B3:H3"/>
    <mergeCell ref="H1:J1"/>
    <mergeCell ref="B2:F2"/>
    <mergeCell ref="B24:E24"/>
    <mergeCell ref="B36:E36"/>
  </mergeCells>
  <printOptions/>
  <pageMargins left="0.2" right="0.22" top="0.17" bottom="0.18" header="0" footer="0"/>
  <pageSetup horizontalDpi="600" verticalDpi="600" orientation="landscape" scale="48" r:id="rId1"/>
  <colBreaks count="1" manualBreakCount="1">
    <brk id="10" max="39" man="1"/>
  </colBreaks>
  <ignoredErrors>
    <ignoredError sqref="L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9"/>
  <sheetViews>
    <sheetView view="pageBreakPreview" zoomScale="75" zoomScaleNormal="75" zoomScaleSheetLayoutView="75" zoomScalePageLayoutView="0" workbookViewId="0" topLeftCell="A1">
      <selection activeCell="C9" sqref="C9"/>
    </sheetView>
  </sheetViews>
  <sheetFormatPr defaultColWidth="9.140625" defaultRowHeight="12.75"/>
  <cols>
    <col min="1" max="1" width="8.00390625" style="0" customWidth="1"/>
    <col min="2" max="2" width="10.00390625" style="0" customWidth="1"/>
    <col min="3" max="3" width="44.140625" style="0" customWidth="1"/>
    <col min="4" max="4" width="35.00390625" style="0" customWidth="1"/>
    <col min="5" max="5" width="13.7109375" style="0" customWidth="1"/>
    <col min="7" max="7" width="11.57421875" style="0" customWidth="1"/>
    <col min="8" max="8" width="10.7109375" style="0" customWidth="1"/>
    <col min="9" max="9" width="25.421875" style="0" customWidth="1"/>
    <col min="10" max="10" width="17.8515625" style="48" customWidth="1"/>
    <col min="11" max="11" width="27.421875" style="0" customWidth="1"/>
    <col min="12" max="12" width="17.8515625" style="0" customWidth="1"/>
    <col min="13" max="13" width="15.8515625" style="0" customWidth="1"/>
  </cols>
  <sheetData>
    <row r="1" spans="1:13" ht="36.75" customHeight="1">
      <c r="A1" s="2"/>
      <c r="B1" s="2"/>
      <c r="C1" s="162"/>
      <c r="D1" s="162"/>
      <c r="E1" s="162"/>
      <c r="F1" s="162"/>
      <c r="G1" s="162"/>
      <c r="H1" s="162"/>
      <c r="I1" s="162"/>
      <c r="J1" s="2"/>
      <c r="K1" s="54"/>
      <c r="L1" s="2"/>
      <c r="M1" s="2"/>
    </row>
    <row r="2" spans="1:13" ht="42.75" customHeight="1">
      <c r="A2" s="2"/>
      <c r="B2" s="77"/>
      <c r="C2" s="163"/>
      <c r="D2" s="164"/>
      <c r="E2" s="164"/>
      <c r="F2" s="164"/>
      <c r="G2" s="164"/>
      <c r="H2" s="164"/>
      <c r="I2" s="164"/>
      <c r="J2" s="2"/>
      <c r="K2" s="2"/>
      <c r="L2" s="2"/>
      <c r="M2" s="2"/>
    </row>
    <row r="3" spans="1:13" ht="23.25">
      <c r="A3" s="2"/>
      <c r="B3" s="2"/>
      <c r="C3" s="78"/>
      <c r="D3" s="79"/>
      <c r="E3" s="79"/>
      <c r="F3" s="79"/>
      <c r="G3" s="79"/>
      <c r="H3" s="2"/>
      <c r="I3" s="2"/>
      <c r="J3" s="2"/>
      <c r="K3" s="2"/>
      <c r="L3" s="2"/>
      <c r="M3" s="2"/>
    </row>
    <row r="4" spans="1:13" ht="127.5" customHeight="1">
      <c r="A4" s="80"/>
      <c r="B4" s="76"/>
      <c r="C4" s="76"/>
      <c r="D4" s="76"/>
      <c r="E4" s="76"/>
      <c r="F4" s="76"/>
      <c r="G4" s="76"/>
      <c r="H4" s="76"/>
      <c r="I4" s="81"/>
      <c r="J4" s="82"/>
      <c r="K4" s="82"/>
      <c r="L4" s="83"/>
      <c r="M4" s="84"/>
    </row>
    <row r="5" spans="1:13" ht="21.75" customHeight="1">
      <c r="A5" s="161"/>
      <c r="B5" s="161"/>
      <c r="C5" s="161"/>
      <c r="D5" s="161"/>
      <c r="E5" s="161"/>
      <c r="F5" s="161"/>
      <c r="G5" s="85"/>
      <c r="H5" s="85"/>
      <c r="I5" s="85"/>
      <c r="J5" s="85"/>
      <c r="K5" s="76"/>
      <c r="L5" s="85"/>
      <c r="M5" s="86"/>
    </row>
    <row r="6" spans="1:13" ht="75.75" customHeight="1">
      <c r="A6" s="87"/>
      <c r="B6" s="87"/>
      <c r="C6" s="88"/>
      <c r="D6" s="88"/>
      <c r="E6" s="89"/>
      <c r="F6" s="90"/>
      <c r="G6" s="91"/>
      <c r="H6" s="91"/>
      <c r="I6" s="91"/>
      <c r="J6" s="91"/>
      <c r="K6" s="92"/>
      <c r="L6" s="93"/>
      <c r="M6" s="86"/>
    </row>
    <row r="7" spans="1:13" ht="58.5" customHeight="1">
      <c r="A7" s="87"/>
      <c r="B7" s="87"/>
      <c r="C7" s="88"/>
      <c r="D7" s="88"/>
      <c r="E7" s="87"/>
      <c r="F7" s="90"/>
      <c r="G7" s="91"/>
      <c r="H7" s="91"/>
      <c r="I7" s="91"/>
      <c r="J7" s="91"/>
      <c r="K7" s="92"/>
      <c r="L7" s="93"/>
      <c r="M7" s="86"/>
    </row>
    <row r="8" spans="1:13" ht="57" customHeight="1">
      <c r="A8" s="87"/>
      <c r="B8" s="87"/>
      <c r="C8" s="88"/>
      <c r="D8" s="88"/>
      <c r="E8" s="89"/>
      <c r="F8" s="90"/>
      <c r="G8" s="91"/>
      <c r="H8" s="91"/>
      <c r="I8" s="91"/>
      <c r="J8" s="91"/>
      <c r="K8" s="92"/>
      <c r="L8" s="93"/>
      <c r="M8" s="86"/>
    </row>
    <row r="9" spans="1:13" ht="59.25" customHeight="1">
      <c r="A9" s="87"/>
      <c r="B9" s="87"/>
      <c r="C9" s="88"/>
      <c r="D9" s="88"/>
      <c r="E9" s="89"/>
      <c r="F9" s="90"/>
      <c r="G9" s="91"/>
      <c r="H9" s="91"/>
      <c r="I9" s="91"/>
      <c r="J9" s="91"/>
      <c r="K9" s="92"/>
      <c r="L9" s="93"/>
      <c r="M9" s="86"/>
    </row>
    <row r="10" spans="1:13" ht="59.25" customHeight="1">
      <c r="A10" s="87"/>
      <c r="B10" s="87"/>
      <c r="C10" s="88"/>
      <c r="D10" s="88"/>
      <c r="E10" s="89"/>
      <c r="F10" s="90"/>
      <c r="G10" s="91"/>
      <c r="H10" s="91"/>
      <c r="I10" s="91"/>
      <c r="J10" s="91"/>
      <c r="K10" s="92"/>
      <c r="L10" s="93"/>
      <c r="M10" s="86"/>
    </row>
    <row r="11" spans="1:13" ht="42" customHeight="1">
      <c r="A11" s="87"/>
      <c r="B11" s="87"/>
      <c r="C11" s="88"/>
      <c r="D11" s="88"/>
      <c r="E11" s="89"/>
      <c r="F11" s="90"/>
      <c r="G11" s="91"/>
      <c r="H11" s="91"/>
      <c r="I11" s="91"/>
      <c r="J11" s="91"/>
      <c r="K11" s="92"/>
      <c r="L11" s="93"/>
      <c r="M11" s="86"/>
    </row>
    <row r="12" spans="1:13" ht="39.75" customHeight="1">
      <c r="A12" s="87"/>
      <c r="B12" s="87"/>
      <c r="C12" s="88"/>
      <c r="D12" s="88"/>
      <c r="E12" s="89"/>
      <c r="F12" s="90"/>
      <c r="G12" s="91"/>
      <c r="H12" s="91"/>
      <c r="I12" s="91"/>
      <c r="J12" s="91"/>
      <c r="K12" s="92"/>
      <c r="L12" s="93"/>
      <c r="M12" s="86"/>
    </row>
    <row r="13" spans="1:13" ht="39.75" customHeight="1">
      <c r="A13" s="87"/>
      <c r="B13" s="87"/>
      <c r="C13" s="88"/>
      <c r="D13" s="88"/>
      <c r="E13" s="89"/>
      <c r="F13" s="90"/>
      <c r="G13" s="91"/>
      <c r="H13" s="91"/>
      <c r="I13" s="91"/>
      <c r="J13" s="91"/>
      <c r="K13" s="92"/>
      <c r="L13" s="93"/>
      <c r="M13" s="86"/>
    </row>
    <row r="14" spans="1:13" ht="95.25" customHeight="1">
      <c r="A14" s="87"/>
      <c r="B14" s="87"/>
      <c r="C14" s="88"/>
      <c r="D14" s="88"/>
      <c r="E14" s="89"/>
      <c r="F14" s="90"/>
      <c r="G14" s="91"/>
      <c r="H14" s="91"/>
      <c r="I14" s="91"/>
      <c r="J14" s="91"/>
      <c r="K14" s="92"/>
      <c r="L14" s="93"/>
      <c r="M14" s="86"/>
    </row>
    <row r="15" spans="1:13" ht="96" customHeight="1">
      <c r="A15" s="87"/>
      <c r="B15" s="94"/>
      <c r="C15" s="88"/>
      <c r="D15" s="88"/>
      <c r="E15" s="89"/>
      <c r="F15" s="90"/>
      <c r="G15" s="91"/>
      <c r="H15" s="91"/>
      <c r="I15" s="91"/>
      <c r="J15" s="91"/>
      <c r="K15" s="92"/>
      <c r="L15" s="93"/>
      <c r="M15" s="86"/>
    </row>
    <row r="16" spans="1:13" ht="96.75" customHeight="1">
      <c r="A16" s="87"/>
      <c r="B16" s="87"/>
      <c r="C16" s="88"/>
      <c r="D16" s="88"/>
      <c r="E16" s="89"/>
      <c r="F16" s="90"/>
      <c r="G16" s="91"/>
      <c r="H16" s="91"/>
      <c r="I16" s="91"/>
      <c r="J16" s="91"/>
      <c r="K16" s="92"/>
      <c r="L16" s="94"/>
      <c r="M16" s="86"/>
    </row>
    <row r="17" spans="1:13" ht="114.75" customHeight="1">
      <c r="A17" s="87"/>
      <c r="B17" s="87"/>
      <c r="C17" s="88"/>
      <c r="D17" s="88"/>
      <c r="E17" s="89"/>
      <c r="F17" s="90"/>
      <c r="G17" s="91"/>
      <c r="H17" s="91"/>
      <c r="I17" s="91"/>
      <c r="J17" s="91"/>
      <c r="K17" s="92"/>
      <c r="L17" s="93"/>
      <c r="M17" s="86"/>
    </row>
    <row r="18" spans="1:13" ht="116.25" customHeight="1">
      <c r="A18" s="95"/>
      <c r="B18" s="95"/>
      <c r="C18" s="96"/>
      <c r="D18" s="96"/>
      <c r="E18" s="97"/>
      <c r="F18" s="98"/>
      <c r="G18" s="99"/>
      <c r="H18" s="99"/>
      <c r="I18" s="99"/>
      <c r="J18" s="99"/>
      <c r="K18" s="92"/>
      <c r="L18" s="93"/>
      <c r="M18" s="2"/>
    </row>
    <row r="19" spans="1:13" ht="65.25" customHeight="1">
      <c r="A19" s="87"/>
      <c r="B19" s="87"/>
      <c r="C19" s="88"/>
      <c r="D19" s="88"/>
      <c r="E19" s="89"/>
      <c r="F19" s="90"/>
      <c r="G19" s="91"/>
      <c r="H19" s="91"/>
      <c r="I19" s="91"/>
      <c r="J19" s="91"/>
      <c r="K19" s="92"/>
      <c r="L19" s="93"/>
      <c r="M19" s="86"/>
    </row>
    <row r="20" spans="1:13" ht="62.25" customHeight="1">
      <c r="A20" s="87"/>
      <c r="B20" s="87"/>
      <c r="C20" s="88"/>
      <c r="D20" s="88"/>
      <c r="E20" s="89"/>
      <c r="F20" s="90"/>
      <c r="G20" s="91"/>
      <c r="H20" s="91"/>
      <c r="I20" s="91"/>
      <c r="J20" s="91"/>
      <c r="K20" s="92"/>
      <c r="L20" s="93"/>
      <c r="M20" s="86"/>
    </row>
    <row r="21" spans="1:13" ht="47.25" customHeight="1">
      <c r="A21" s="87"/>
      <c r="B21" s="87"/>
      <c r="C21" s="88"/>
      <c r="D21" s="88"/>
      <c r="E21" s="89"/>
      <c r="F21" s="90"/>
      <c r="G21" s="91"/>
      <c r="H21" s="91"/>
      <c r="I21" s="91"/>
      <c r="J21" s="91"/>
      <c r="K21" s="92"/>
      <c r="L21" s="93"/>
      <c r="M21" s="86"/>
    </row>
    <row r="22" spans="1:13" ht="42" customHeight="1">
      <c r="A22" s="87"/>
      <c r="B22" s="87"/>
      <c r="C22" s="88"/>
      <c r="D22" s="88"/>
      <c r="E22" s="89"/>
      <c r="F22" s="90"/>
      <c r="G22" s="91"/>
      <c r="H22" s="91"/>
      <c r="I22" s="91"/>
      <c r="J22" s="91"/>
      <c r="K22" s="92"/>
      <c r="L22" s="93"/>
      <c r="M22" s="86"/>
    </row>
    <row r="23" spans="1:13" ht="41.25" customHeight="1">
      <c r="A23" s="87"/>
      <c r="B23" s="87"/>
      <c r="C23" s="88"/>
      <c r="D23" s="88"/>
      <c r="E23" s="89"/>
      <c r="F23" s="90"/>
      <c r="G23" s="91"/>
      <c r="H23" s="91"/>
      <c r="I23" s="91"/>
      <c r="J23" s="91"/>
      <c r="K23" s="92"/>
      <c r="L23" s="93"/>
      <c r="M23" s="86"/>
    </row>
    <row r="24" spans="1:13" ht="24" customHeight="1">
      <c r="A24" s="161"/>
      <c r="B24" s="161"/>
      <c r="C24" s="161"/>
      <c r="D24" s="161"/>
      <c r="E24" s="161"/>
      <c r="F24" s="161"/>
      <c r="G24" s="85"/>
      <c r="H24" s="85"/>
      <c r="I24" s="85"/>
      <c r="J24" s="85"/>
      <c r="K24" s="85"/>
      <c r="L24" s="85"/>
      <c r="M24" s="85"/>
    </row>
    <row r="25" spans="1:13" ht="59.25" customHeight="1">
      <c r="A25" s="87"/>
      <c r="B25" s="87"/>
      <c r="C25" s="88"/>
      <c r="D25" s="88"/>
      <c r="E25" s="100"/>
      <c r="F25" s="101"/>
      <c r="G25" s="102"/>
      <c r="H25" s="103"/>
      <c r="I25" s="103"/>
      <c r="J25" s="102"/>
      <c r="K25" s="92"/>
      <c r="L25" s="104"/>
      <c r="M25" s="86"/>
    </row>
    <row r="26" spans="1:13" ht="60" customHeight="1">
      <c r="A26" s="87"/>
      <c r="B26" s="87"/>
      <c r="C26" s="88"/>
      <c r="D26" s="88"/>
      <c r="E26" s="100"/>
      <c r="F26" s="101"/>
      <c r="G26" s="102"/>
      <c r="H26" s="103"/>
      <c r="I26" s="103"/>
      <c r="J26" s="102"/>
      <c r="K26" s="92"/>
      <c r="L26" s="104"/>
      <c r="M26" s="86"/>
    </row>
    <row r="27" spans="1:13" ht="59.25" customHeight="1">
      <c r="A27" s="87"/>
      <c r="B27" s="87"/>
      <c r="C27" s="88"/>
      <c r="D27" s="88"/>
      <c r="E27" s="100"/>
      <c r="F27" s="101"/>
      <c r="G27" s="102"/>
      <c r="H27" s="103"/>
      <c r="I27" s="103"/>
      <c r="J27" s="102"/>
      <c r="K27" s="92"/>
      <c r="L27" s="104"/>
      <c r="M27" s="86"/>
    </row>
    <row r="28" spans="1:13" ht="57" customHeight="1">
      <c r="A28" s="87"/>
      <c r="B28" s="87"/>
      <c r="C28" s="88"/>
      <c r="D28" s="88"/>
      <c r="E28" s="100"/>
      <c r="F28" s="101"/>
      <c r="G28" s="102"/>
      <c r="H28" s="103"/>
      <c r="I28" s="103"/>
      <c r="J28" s="102"/>
      <c r="K28" s="92"/>
      <c r="L28" s="104"/>
      <c r="M28" s="86"/>
    </row>
    <row r="29" spans="1:13" s="56" customFormat="1" ht="60" customHeight="1">
      <c r="A29" s="87"/>
      <c r="B29" s="87"/>
      <c r="C29" s="88"/>
      <c r="D29" s="88"/>
      <c r="E29" s="100"/>
      <c r="F29" s="101"/>
      <c r="G29" s="102"/>
      <c r="H29" s="103"/>
      <c r="I29" s="103"/>
      <c r="J29" s="102"/>
      <c r="K29" s="92"/>
      <c r="L29" s="105"/>
      <c r="M29" s="86"/>
    </row>
    <row r="30" spans="1:13" ht="18" customHeight="1">
      <c r="A30" s="7"/>
      <c r="B30" s="7"/>
      <c r="C30" s="8"/>
      <c r="D30" s="8"/>
      <c r="E30" s="8"/>
      <c r="F30" s="8"/>
      <c r="G30" s="8"/>
      <c r="H30" s="8"/>
      <c r="I30" s="8"/>
      <c r="J30" s="8"/>
      <c r="K30" s="9"/>
      <c r="L30" s="10"/>
      <c r="M30" s="2"/>
    </row>
    <row r="31" spans="1:13" ht="18" hidden="1">
      <c r="A31" s="2"/>
      <c r="B31" s="2"/>
      <c r="C31" s="2"/>
      <c r="D31" s="2"/>
      <c r="E31" s="2"/>
      <c r="F31" s="2"/>
      <c r="G31" s="2"/>
      <c r="H31" s="160"/>
      <c r="I31" s="160"/>
      <c r="J31" s="49"/>
      <c r="K31" s="53"/>
      <c r="L31" s="52"/>
      <c r="M31" s="2"/>
    </row>
    <row r="32" spans="1:13" ht="18" hidden="1">
      <c r="A32" s="2"/>
      <c r="B32" s="2"/>
      <c r="C32" s="2"/>
      <c r="D32" s="2"/>
      <c r="E32" s="2"/>
      <c r="F32" s="2"/>
      <c r="G32" s="2"/>
      <c r="H32" s="160"/>
      <c r="I32" s="160"/>
      <c r="J32" s="49"/>
      <c r="K32" s="52"/>
      <c r="L32" s="52"/>
      <c r="M32" s="2"/>
    </row>
    <row r="33" spans="1:13" ht="18">
      <c r="A33" s="2"/>
      <c r="B33" s="2"/>
      <c r="C33" s="2"/>
      <c r="D33" s="2"/>
      <c r="E33" s="2"/>
      <c r="F33" s="2"/>
      <c r="G33" s="2"/>
      <c r="H33" s="51"/>
      <c r="I33" s="51"/>
      <c r="J33" s="51"/>
      <c r="K33" s="52"/>
      <c r="L33" s="52"/>
      <c r="M33" s="2"/>
    </row>
    <row r="34" spans="1:13" ht="36" customHeight="1">
      <c r="A34" s="2"/>
      <c r="B34" s="2"/>
      <c r="C34" s="2"/>
      <c r="D34" s="2"/>
      <c r="E34" s="2"/>
      <c r="F34" s="2"/>
      <c r="G34" s="160"/>
      <c r="H34" s="160"/>
      <c r="I34" s="160"/>
      <c r="J34" s="50"/>
      <c r="K34" s="53"/>
      <c r="L34" s="52"/>
      <c r="M34" s="2"/>
    </row>
    <row r="35" spans="1:13" ht="36" customHeight="1">
      <c r="A35" s="2"/>
      <c r="B35" s="54"/>
      <c r="C35" s="2"/>
      <c r="D35" s="2"/>
      <c r="E35" s="2"/>
      <c r="F35" s="2"/>
      <c r="G35" s="165"/>
      <c r="H35" s="165"/>
      <c r="I35" s="166"/>
      <c r="J35" s="166"/>
      <c r="K35" s="53"/>
      <c r="L35" s="52"/>
      <c r="M35" s="2"/>
    </row>
    <row r="36" spans="1:13" ht="36" customHeight="1">
      <c r="A36" s="2"/>
      <c r="B36" s="2"/>
      <c r="C36" s="2"/>
      <c r="D36" s="2"/>
      <c r="E36" s="2"/>
      <c r="F36" s="2"/>
      <c r="G36" s="49"/>
      <c r="H36" s="49"/>
      <c r="I36" s="49"/>
      <c r="J36" s="50"/>
      <c r="K36" s="53"/>
      <c r="L36" s="52"/>
      <c r="M36" s="2"/>
    </row>
    <row r="37" spans="1:13" ht="20.25">
      <c r="A37" s="2"/>
      <c r="B37" s="55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33.75" customHeight="1">
      <c r="A38" s="2"/>
      <c r="B38" s="159"/>
      <c r="C38" s="159"/>
      <c r="D38" s="159"/>
      <c r="E38" s="2"/>
      <c r="F38" s="2"/>
      <c r="G38" s="2"/>
      <c r="H38" s="2"/>
      <c r="I38" s="2"/>
      <c r="J38" s="2"/>
      <c r="K38" s="2"/>
      <c r="L38" s="2"/>
      <c r="M38" s="2"/>
    </row>
    <row r="39" spans="1:13" ht="35.25" customHeight="1">
      <c r="A39" s="2"/>
      <c r="B39" s="159"/>
      <c r="C39" s="159"/>
      <c r="D39" s="159"/>
      <c r="E39" s="2"/>
      <c r="F39" s="2"/>
      <c r="G39" s="2"/>
      <c r="H39" s="2"/>
      <c r="I39" s="2"/>
      <c r="J39" s="2"/>
      <c r="K39" s="2"/>
      <c r="L39" s="2"/>
      <c r="M39" s="2"/>
    </row>
  </sheetData>
  <sheetProtection/>
  <mergeCells count="9">
    <mergeCell ref="C1:I1"/>
    <mergeCell ref="C2:I2"/>
    <mergeCell ref="G35:J35"/>
    <mergeCell ref="B38:D38"/>
    <mergeCell ref="B39:D39"/>
    <mergeCell ref="H31:I32"/>
    <mergeCell ref="G34:I34"/>
    <mergeCell ref="A5:F5"/>
    <mergeCell ref="A24:F24"/>
  </mergeCells>
  <printOptions/>
  <pageMargins left="0.25" right="0.25" top="0.17" bottom="0.17" header="0" footer="0"/>
  <pageSetup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MBALSTZ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MBAL-ZOPK</dc:creator>
  <cp:keywords/>
  <dc:description/>
  <cp:lastModifiedBy>MBAL-ZOPK</cp:lastModifiedBy>
  <cp:lastPrinted>2018-11-23T13:22:43Z</cp:lastPrinted>
  <dcterms:created xsi:type="dcterms:W3CDTF">2018-09-03T07:54:29Z</dcterms:created>
  <dcterms:modified xsi:type="dcterms:W3CDTF">2019-08-09T06:10:37Z</dcterms:modified>
  <cp:category/>
  <cp:version/>
  <cp:contentType/>
  <cp:contentStatus/>
</cp:coreProperties>
</file>