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Очни_мед_изделия" sheetId="1" r:id="rId1"/>
    <sheet name="Очни_мед_koнсумативи" sheetId="2" r:id="rId2"/>
  </sheets>
  <definedNames>
    <definedName name="_xlnm.Print_Area" localSheetId="1">'Очни_мед_koнсумативи'!$A$1:$Q$41</definedName>
    <definedName name="_xlnm.Print_Area" localSheetId="0">'Очни_мед_изделия'!$A$1:$Q$32</definedName>
  </definedNames>
  <calcPr fullCalcOnLoad="1"/>
</workbook>
</file>

<file path=xl/sharedStrings.xml><?xml version="1.0" encoding="utf-8"?>
<sst xmlns="http://schemas.openxmlformats.org/spreadsheetml/2006/main" count="171" uniqueCount="95">
  <si>
    <t>Мярка</t>
  </si>
  <si>
    <t>№ обособ. позиция</t>
  </si>
  <si>
    <t>брой</t>
  </si>
  <si>
    <t>Наименование</t>
  </si>
  <si>
    <t>Филтриращ имплант при глаукома – метален, с индивидуален инжектор, големина 2.8 мм, дебелина до 0.4 мм с отвор 50 микрона.</t>
  </si>
  <si>
    <t>Асферична мека вътреочна леща – моноблок с ръб, с жълт филтър за синята светлина, квадратно сечение на хаптиката. Материал – акрилат/метакрилат кополимер/хидрофобна леща с 0,3 % водно съдържание  в суха опаковка. Тип на оптиката – биконвексна. Размер на лещата – 13.00 мм. Размер на оптиката – 6.0 мм. А-константа – 118,7. Рефрактивен индекс на материала – 1.55.</t>
  </si>
  <si>
    <t>Мека вътреочна леща – моноблок с ръб, квадратно сечение на хаптиката. Материал – акрилат/метакрилат кополимер/хидрофобна леща 0,3% водно съдържание в суха опаковка. Тип на оптиката – биконвексна. Размер на лещата – 13.00 мм. Размер на оптиката – 6 .0 мм. А-константа – 118,4. Рефрактивен индекс на материала – 1.55.</t>
  </si>
  <si>
    <t xml:space="preserve">Асферична трифокална мека вътреочна леща – моноблок с дизайн на оптиката, предотвратяващ развитието на вторична катаракта, с филтър за вредната част от синия спектър на светлината, материал – акрилат/метакрилат кополимер/хидрофобна леща с водно съдържание от 0,3%  в суха опаковка. Тип на оптиката – биконвексна. Размер на лещата 13,00 мм. Размер на оптиката 6,0 мм. А-константа 119,1. Рефрактивен индекс на материала – 1,55 </t>
  </si>
  <si>
    <t>Мека вътреочна леща – трикомпонентна с проленови хаптики. Материал – акрилат/метакрилат кополимер/хидрофобна леща с 0,3 % водно съдържание в суха опаковка. Тип на оптиката – биконвексна. Размер на  лещата – 13.00 мм. Размер на оптиката – 6.0 мм. А-константа – 118,4. Рефрактивен индекс на материала – 1.55.</t>
  </si>
  <si>
    <t>Мека монофокална стандартна заднокамерна вътреочна леща, хидрофилен акрил с хидрофобна повърхност , моноблок, хаптики 4, диаметър на оптиката 6,0, вьншен диаметър 11,0, ангулация 0º, налачие на ръб за предотвратяване на вторична катаракта по цялата контактна повърхност, оптичен дизайн сферична, оптичен диапазон  -10,0  +45,0 D, ултравиолетов филтър, рефрактивен индекс 1,46, размер на инцизията 2,2, инжектор - еднократен, място на имплантиране - в сака.</t>
  </si>
  <si>
    <t>Еднокомпонентна хидрофобна, мека вътреочна леща с асферична оптика (-0.27µм), корекция на хроматичните аберации, форма с 3 точки на фиксация и правоъгълен ръб, осигуряващи стабилност и намаляващи появата на вторична катаракта.
Характеристика на оптиката: Асортимент (диоптри): +5.0 до +34.0 (стъпка 0.5)
Диаметър: 6мм. Форма: Би-конвексна, предна асферична повърхност, правоъгълен ръб на оптиката. Материал: Хидрофобен акрилат с UV филтър. А-константа: Ултразвук.: 118.8, Оптична: 119.3. Рефрактивен индекс: 1.47. Число на Абе: 55
Характеристика на хаптиките: Диаметър: 13.00мм. Модел: “С”. Материал: Хидрофобен акрилат с UV филтър. Дизайн: Офсет на хаптиките спрямо оптиката
 /в комплекта да бъде включен  инжектор</t>
  </si>
  <si>
    <r>
      <t>Еднокомпонентна хидрофобна, мека вътреочна леща с модифициран ръб на оптиката. Характеристика на оптиката: Асортимент(диоптри): +06.00 до +30.00d
Диаметър: 6.0мм. Форма: Биконвексна. Материал: Хидрофобен акрилат с UV филтър. Дизайн на оптичния ръб: 360˚ правоъгълен ръб на задната лещена повърхност и заоблен ръб на предната лещена повърхност. А-константа: Ултразвук.: 118.4, Рефрактивен индекс: 1.47. Число на Абе: 55. Характеристика на хаптиките:
Диаметър: 13.00. Модел:  “С”. Материал: Хидрофобен акрилат с UV филтър
Дизайн: Офсет на хаптиките спрямо оптиката  /в комплекта да бъде включен  инжектор/.</t>
    </r>
    <r>
      <rPr>
        <sz val="10"/>
        <color indexed="10"/>
        <rFont val="Arial"/>
        <family val="0"/>
      </rPr>
      <t xml:space="preserve"> </t>
    </r>
  </si>
  <si>
    <t xml:space="preserve">Еднокомпонентна мека хидрофилна, асферична  леща с 360˚ правоъгълен ръб, жълто оцветена – филтър на виолетовата светлина.
Характеристика на оптиката:Асортимент (диоптри): -5.0 до +30.0 (стъпка 0.5/1.0D)  Диаметър: 6.0мм. Форма: Биконвексна
Материал: Хидрофилен акрилат с UV филтър и виолетов филтър
Дизайн на оптичния ръб: 360˚ правоъгълен ръб.
А-константа: Ултразвук.: 118.0 Рефрактивен индекс: 1.46
Характеристика на хаптиките:Диаметър:  12.00 мм
Модел: Модифицирано “С”
Материал: Хидрофилен акрилат с UV филтър и виолетов филтър
</t>
  </si>
  <si>
    <r>
      <t xml:space="preserve">Еднокомпонентна мека хидрофилна, асферична  леща с 360˚ правоъгълен ръб. Характеристика на оптиката:
Асортимент (диоптри): -5.0 до +30.0 (стъпка 0.5/1.0D)
Диаметър: 6.0 мм.Форма: Биконвексна. Материал: Хидрофилен акрилат с UV филтър. Дизайн на оптичния ръб: 360˚ правоъгълен ръб.
А-константа: Ултразвук.: 118.0. Рефрактивен индекс: 1.46
Характеристика на хаптиките: Диаметър:  12.50 мм.Модел: Модифицирано “С”
Материал: Хидрофилен акрилат с UV филтър /в комплекта да бъде включен  инжектор/     </t>
    </r>
    <r>
      <rPr>
        <sz val="10"/>
        <color indexed="8"/>
        <rFont val="Arial"/>
        <family val="2"/>
      </rPr>
      <t xml:space="preserve">
</t>
    </r>
  </si>
  <si>
    <t xml:space="preserve">Вискосубстанция: кохезивна виско еластична субстанция /за употреба по време на катарактална хирургия и имплантация на вътреочна леща/, комлект с еднократна спринцовка 27G, опаковка 1 ml     </t>
  </si>
  <si>
    <t xml:space="preserve">Вискосубстанция: диспeрсивна виско еластична субстанция на вътреочна леща /за употреба по време на катарактална хирургия и имплантация на вътреочна леща/, комлект с еднократна спринцовка 23G, опаковка 2 ml    </t>
  </si>
  <si>
    <t>13000.00</t>
  </si>
  <si>
    <t>Eднокомпонентна мека хидрофилна вътреочна леща асферична без  аберациии с 4 точки на фиксация.Характеристика на оптиката:, диаметър на оптиката- 5.7/6 мм, Биконвексна Характеристика на хаптиките външен диаметър-от 10.5/10,75/11.0 мм в зависимост от диоптъра, ,Модел 4бр.Затворени контури,Офсет на хаптиките спрямо оптиката Дизайн на  оптичния ръб 360°правоъгълен  ръб на оптиката; Оптичен диапазон – от -5.00 до 30.0D,/стъпка 0.5/1.0/. Материал – хидрофилен акрилат 25% водно съдържание. Рефрактивен  индекс на материала – 1,46.А-константа Ултразвук -118.0.  . Място за имплантиране- в сака.</t>
  </si>
  <si>
    <r>
      <t xml:space="preserve">Обща стойност </t>
    </r>
    <r>
      <rPr>
        <b/>
        <sz val="11"/>
        <rFont val="Arial"/>
        <family val="2"/>
      </rPr>
      <t>без</t>
    </r>
    <r>
      <rPr>
        <sz val="11"/>
        <rFont val="Arial"/>
        <family val="0"/>
      </rPr>
      <t xml:space="preserve"> ДДС за 1 година </t>
    </r>
  </si>
  <si>
    <r>
      <t xml:space="preserve">Обща стойност </t>
    </r>
    <r>
      <rPr>
        <b/>
        <sz val="11"/>
        <rFont val="Arial"/>
        <family val="2"/>
      </rPr>
      <t>с</t>
    </r>
    <r>
      <rPr>
        <sz val="11"/>
        <rFont val="Arial"/>
        <family val="0"/>
      </rPr>
      <t xml:space="preserve"> ДДС за 1 година </t>
    </r>
  </si>
  <si>
    <r>
      <t xml:space="preserve">Обща стойност </t>
    </r>
    <r>
      <rPr>
        <b/>
        <sz val="11"/>
        <rFont val="Arial"/>
        <family val="2"/>
      </rPr>
      <t>без</t>
    </r>
    <r>
      <rPr>
        <sz val="11"/>
        <rFont val="Arial"/>
        <family val="0"/>
      </rPr>
      <t xml:space="preserve"> ДДС за 24 месеца </t>
    </r>
  </si>
  <si>
    <t>ХИРУРГ.КОНСУМАТИВИ ЗА ОФТАЛМОЛОГИЯ</t>
  </si>
  <si>
    <t>КАНЮЛА ЗА ХИДРОДИСЕКЦИЯ ОФТ. ЕДНОКРАТНА 27 G, 11ММ, ИЗКРИВЕНА</t>
  </si>
  <si>
    <t xml:space="preserve"> 11ММ/27 G, </t>
  </si>
  <si>
    <t>15 ГРАДУСОВ НОЖ – ЗА ОФТАЛМОЛОГИЯ ЕДНОКРАТЕН</t>
  </si>
  <si>
    <t>стандарт</t>
  </si>
  <si>
    <t>MVR  НОЖ ЗА ОФТАЛМОЛОГИЯ ЕДНОКРАТЕН 0.9 MM 20 G</t>
  </si>
  <si>
    <t xml:space="preserve"> 0.9 MM /20 G</t>
  </si>
  <si>
    <t>НОЖ ЗА ЕД.УПОТРЕБА СКОСЕНО ОСТРИЕ ИЗВИТ  1,2ММ</t>
  </si>
  <si>
    <t>НОЖ ЗА ЕД.УПОТРЕБА SHORT CUT -ЗАКРИВЕНО/ОЧНО/ 2,4ММ</t>
  </si>
  <si>
    <t>НОЖ  ЗА РАЗСЛОЯВАНЕ ИЗВИТ</t>
  </si>
  <si>
    <t>НОЖ 5.5 MM</t>
  </si>
  <si>
    <t>5.5 MM</t>
  </si>
  <si>
    <t>3,5 ММ</t>
  </si>
  <si>
    <t>ХИРУРГ. КОНЦИ - ОПЛЕТЕНА КОПРИНА. СИНЯ.45СМ.. 3/8 ИГЛА. ДВОЙНА ШПАТУЛА. 6.55ММ.№ 8/0</t>
  </si>
  <si>
    <t>№8/0</t>
  </si>
  <si>
    <t>МОНОФИЛАМЕНТЕН СИНТЕТИЧЕН КОНЕЦ 30СМ..ЧЕРЕН. 3/8 ИГЛА.ДВОЙНА ШПАТУЛА. 6.2 ММ.№ 9/0</t>
  </si>
  <si>
    <t>№9/0</t>
  </si>
  <si>
    <t>МОНОФИЛАМЕНТЕН СИНТЕТИЧЕН КОНЕЦ 30СМ..ЧЕРЕН. 3/8 ИГЛА.ДВОЙНА ШПАТУЛА. 6.2 ММ.№ 10/0</t>
  </si>
  <si>
    <t>№10/0</t>
  </si>
  <si>
    <t>ЕДНОКРАТЕН ОПЕРАЦИОНЕН ЧАРШАФ-СТЕРИЛЕН - ОФТАЛМОЛОГИЧЕН С ТОРБИЧКА ЗА СЪБИРАНЕ НА ТЕЧНОСТ 101 Х 121СМ</t>
  </si>
  <si>
    <t>мин100- мах130 см</t>
  </si>
  <si>
    <t xml:space="preserve">АТРАВМАТИЧЕН ШЕВЕН СИНТЕТИЧЕН РЕЗОРБИРУЕМ МАТЕРИАЛ С ДВОЙНО РЕЖЕЩА   1/4 ИГЛА   3.96 ММ / 45 СМ.  6/0 </t>
  </si>
  <si>
    <t>№6</t>
  </si>
  <si>
    <t>КОНЕЦ 5.0 ПОЛИЕСТЕР - 45 ЦМ. ШПАТУЛИРАНА ИГЛА</t>
  </si>
  <si>
    <t>КОНЕЦ 10.0 ПОЛИПРОПИЛЕН МОНОФИЛАМЕНТ</t>
  </si>
  <si>
    <t>КОМПЛЕКТ ИРИС РЕТРАКТОРИ/ЗА ОЧНО/</t>
  </si>
  <si>
    <t>ОЧНО ЧЕРУПКА /ЗА ОЧНО/</t>
  </si>
  <si>
    <t>НОЖ 3.5 MM</t>
  </si>
  <si>
    <t>СТЕРИЛНА ПРЕВРЪЗКА ЗА ОКО</t>
  </si>
  <si>
    <t xml:space="preserve">КОНСУМАТИВИ ЗА ОФТАЛМОЛОГИЯ ЗА ФАКОАПАРАТ INFINITI </t>
  </si>
  <si>
    <t>НАКОНЕЧНИК ЗА ПРЕДНА ВИТРЕКТОМИЯ/ЗА ОЧНО/</t>
  </si>
  <si>
    <t>КАРДРИДЖ-В /ОЧНО/</t>
  </si>
  <si>
    <t>КАРДРИДЖ-С /ОЧНО/</t>
  </si>
  <si>
    <t>КАНЮЛА ИРИГАЦИЯ-АСПИРАЦИЯ /I/А/ 0,3 ММ</t>
  </si>
  <si>
    <t>КАСЕТА ЗА ФАКО АПАРАТ INFINITI С УЛТРАЗВУКОВ ВРЪХ 0.9 ММ KELMAN</t>
  </si>
  <si>
    <t xml:space="preserve">                                 МЕДИЦИНСКИ КОНСУМАТИВИ ЗА ОЧНО ОТДЕЛЕНИЕ на УМБАЛ Проф.д-р Стоян Киркович АД </t>
  </si>
  <si>
    <t>за 1 година с ДДС</t>
  </si>
  <si>
    <t>за 2 години с ДДС</t>
  </si>
  <si>
    <t>№ на обособена позиция</t>
  </si>
  <si>
    <t>№ на номенклатура</t>
  </si>
  <si>
    <t xml:space="preserve">НАИМЕНОВАНИЕ НА ОБОСОБЕНА ПОЗИЦИЯ </t>
  </si>
  <si>
    <t xml:space="preserve">ОПИСАНИЕ НА КОНСУМАТИВА </t>
  </si>
  <si>
    <t>Размер</t>
  </si>
  <si>
    <t>Цена за опаковка</t>
  </si>
  <si>
    <r>
      <t xml:space="preserve">Еднокомпонентна хидрофобна, мека вътреочна леща с асферична оптика (-0.27µм), корекция на хроматичните аберации, форма с 3 точки на фиксация и правоъгълен ръб, осигуряващи стабилност и намаляващи появата на вторична катаракта.
Характеристика на оптиката: Асортимент (диоптри): +5.0 до +34.0 (стъпка 0.5)
Диаметър: 6мм. Форма: Би-конвексна, предна асферична повърхност, правоъгълен ръб на оптиката. Материал: Хидрофобен акрилат с UV филтъ, с филтър за виолетова светлина. А-константа: Ултразвук.: 118.8, Оптична: 119.3. Рефрактивен индекс: 1.47. Число на Абе: 55
Характеристика на хаптиките: Диаметър: 13.00мм. Модел: “С”. Материал: Хидрофобен акрилат с UV филтър. Дизайн: Офсет на хаптиките спрямо оптиката/в комплекта да бъде включен  инжектор/     </t>
    </r>
    <r>
      <rPr>
        <sz val="9"/>
        <color indexed="10"/>
        <rFont val="Arial"/>
        <family val="0"/>
      </rPr>
      <t xml:space="preserve"> </t>
    </r>
  </si>
  <si>
    <t xml:space="preserve">Еднокомпонентна хидрофобна, мека вътреочна леща с асферична оптика (-0.27µм), с разширен обхват на зрение, корекция на хроматичните аберации, форма с 3 точки на фиксация и правоъгълен ръб, осигуряващи стабилност и намаляващи появата на вторична катаракта. Характеристика на оптиката: Асортимент (сферични диоптри): +5.0 до +34.0 (стъпка 0.5) Диаметър: 6мм. Форма: Би-конвексна, предна асферична повърхност, задна ахроматична дифрактивна повърхност, правоъгълен ръб на оптиката.
Материал: Хидрофобен акрилат с UV филтър А-константа: Ултразвук.: 118.8, Оптична: 119.3. Рефрактивен индекс: 1.47. Число на Абе: 55 Характеристика на хаптиките:
Диаметър: 13.00мм. Модел: “С”. Материал: Хидрофобен акрилат с UV филтър
Дизайн: Офсет на хаптиките спрямо оптиката. Възможност за имплантация с еднократен и многократен инжектор.
</t>
  </si>
  <si>
    <t xml:space="preserve">Обособена позиция № 2 - ХИРУРГИЧНИ КОНСУМАТИВИ ЗА ОФТАЛМОЛОГИЯ </t>
  </si>
  <si>
    <t>ОБЩА СТОЙНОСТ ЗА ОБОСОБЕНА ПОЗИЦИЯ №2</t>
  </si>
  <si>
    <t>ОБЩА СТОЙНОСТ ЗА ОБОСОБЕНА ПОЗИЦИЯ №3</t>
  </si>
  <si>
    <t xml:space="preserve">Обособена позиция № 3 - КОНСУМАТИВИ ЗА ОФТАЛМОЛОГИЯ ЗА ФАКОАПАРАТ INFINITI </t>
  </si>
  <si>
    <t>Обособена позиция № 1 - МЕДИЦИНСКИ ИЗДЕЛИЯ ЗА ОЧНО ОТДЕЛЕНИЕ</t>
  </si>
  <si>
    <t>Обща количество за 24 месеца от Въжложителя</t>
  </si>
  <si>
    <r>
      <t xml:space="preserve">Обща ПРЕДЕЛНА Стойност без ДДС за </t>
    </r>
    <r>
      <rPr>
        <b/>
        <i/>
        <sz val="13"/>
        <rFont val="Times New Roman"/>
        <family val="1"/>
      </rPr>
      <t>24 месеца от Възложителя</t>
    </r>
  </si>
  <si>
    <t>ПРЕДЕЛНА ед.цена за посочената мярка без ДДС</t>
  </si>
  <si>
    <t xml:space="preserve">Количество 
за 24месеца </t>
  </si>
  <si>
    <t xml:space="preserve">                   ДОСТАВКА НА МЕДИЦИНСКИ ИЗДЕЛИЯ И КОНСУМАТИВИ, НЕОБХОДИМИ ЗА ДЕЙНОСТТА НА  ОТДЕЛЕНИЕ ПО ОЧНИ  БОЛЕСТИ в УМБАЛ Проф.д-р Стоян Киркович АД </t>
  </si>
  <si>
    <t>ПРИЛОЖЕНИЕ № 3А</t>
  </si>
  <si>
    <t xml:space="preserve">                                    ЦЕНОВО ПРЕДЛОЖЕНИЕ  за изпълнение на поръчка с предмет :</t>
  </si>
  <si>
    <r>
      <t xml:space="preserve">Обща стойност 
</t>
    </r>
    <r>
      <rPr>
        <b/>
        <sz val="11"/>
        <rFont val="Arial"/>
        <family val="2"/>
      </rPr>
      <t>с</t>
    </r>
    <r>
      <rPr>
        <sz val="11"/>
        <rFont val="Arial"/>
        <family val="0"/>
      </rPr>
      <t xml:space="preserve"> ДДС за 24 месеца </t>
    </r>
  </si>
  <si>
    <r>
      <t xml:space="preserve">Единична цена </t>
    </r>
    <r>
      <rPr>
        <b/>
        <sz val="11"/>
        <rFont val="Arial"/>
        <family val="2"/>
      </rPr>
      <t>без</t>
    </r>
    <r>
      <rPr>
        <sz val="11"/>
        <rFont val="Arial"/>
        <family val="0"/>
      </rPr>
      <t xml:space="preserve"> ДДС </t>
    </r>
  </si>
  <si>
    <r>
      <t xml:space="preserve">Единична цена </t>
    </r>
    <r>
      <rPr>
        <b/>
        <sz val="11"/>
        <rFont val="Arial"/>
        <family val="2"/>
      </rPr>
      <t>с</t>
    </r>
    <r>
      <rPr>
        <sz val="11"/>
        <rFont val="Arial"/>
        <family val="0"/>
      </rPr>
      <t xml:space="preserve"> ДДС </t>
    </r>
  </si>
  <si>
    <r>
      <t>Количество 
за 24месеца,</t>
    </r>
    <r>
      <rPr>
        <b/>
        <sz val="11"/>
        <rFont val="Arial"/>
        <family val="2"/>
      </rPr>
      <t xml:space="preserve"> предложено от Участника</t>
    </r>
  </si>
  <si>
    <r>
      <t xml:space="preserve">Единична цена </t>
    </r>
    <r>
      <rPr>
        <b/>
        <sz val="11"/>
        <rFont val="Arial"/>
        <family val="2"/>
      </rPr>
      <t>без</t>
    </r>
    <r>
      <rPr>
        <sz val="11"/>
        <rFont val="Arial"/>
        <family val="0"/>
      </rPr>
      <t xml:space="preserve"> ДДС, </t>
    </r>
    <r>
      <rPr>
        <b/>
        <sz val="11"/>
        <rFont val="Arial"/>
        <family val="2"/>
      </rPr>
      <t>предложена от Участника</t>
    </r>
  </si>
  <si>
    <r>
      <t xml:space="preserve">Единична цена </t>
    </r>
    <r>
      <rPr>
        <b/>
        <sz val="11"/>
        <rFont val="Arial"/>
        <family val="2"/>
      </rPr>
      <t>с</t>
    </r>
    <r>
      <rPr>
        <sz val="11"/>
        <rFont val="Arial"/>
        <family val="0"/>
      </rPr>
      <t xml:space="preserve"> ДДС, </t>
    </r>
    <r>
      <rPr>
        <b/>
        <sz val="11"/>
        <rFont val="Arial"/>
        <family val="2"/>
      </rPr>
      <t>предложена от Участника</t>
    </r>
  </si>
  <si>
    <r>
      <t xml:space="preserve">Обща стойност 
</t>
    </r>
    <r>
      <rPr>
        <b/>
        <sz val="11"/>
        <rFont val="Arial"/>
        <family val="2"/>
      </rPr>
      <t>с</t>
    </r>
    <r>
      <rPr>
        <sz val="11"/>
        <rFont val="Arial"/>
        <family val="0"/>
      </rPr>
      <t xml:space="preserve"> ДДС за 24 месеца(за нуждите на счетоводство) </t>
    </r>
    <r>
      <rPr>
        <b/>
        <sz val="11"/>
        <rFont val="Arial"/>
        <family val="2"/>
      </rPr>
      <t>от Участника</t>
    </r>
  </si>
  <si>
    <r>
      <t xml:space="preserve">Обща стойност </t>
    </r>
    <r>
      <rPr>
        <b/>
        <sz val="11"/>
        <rFont val="Arial"/>
        <family val="2"/>
      </rPr>
      <t>без</t>
    </r>
    <r>
      <rPr>
        <sz val="11"/>
        <rFont val="Arial"/>
        <family val="0"/>
      </rPr>
      <t xml:space="preserve"> ДДС за 24 месеца </t>
    </r>
    <r>
      <rPr>
        <b/>
        <sz val="11"/>
        <rFont val="Arial"/>
        <family val="2"/>
      </rPr>
      <t>от Участника</t>
    </r>
  </si>
  <si>
    <r>
      <t xml:space="preserve">Обща Стойност без ДДС 
 за 24 месеца </t>
    </r>
    <r>
      <rPr>
        <b/>
        <sz val="11"/>
        <rFont val="Arial"/>
        <family val="2"/>
      </rPr>
      <t>от Участника</t>
    </r>
  </si>
  <si>
    <r>
      <t xml:space="preserve">Обща Стойност с ДДС 
 за 24 месеца (за нуждите на счетоводството) </t>
    </r>
    <r>
      <rPr>
        <b/>
        <sz val="11"/>
        <rFont val="Arial"/>
        <family val="2"/>
      </rPr>
      <t>от Участника</t>
    </r>
  </si>
  <si>
    <t>Съдържание в опаковката / брой</t>
  </si>
  <si>
    <r>
      <t xml:space="preserve">Цена за опаковка </t>
    </r>
    <r>
      <rPr>
        <b/>
        <sz val="12"/>
        <rFont val="Arial"/>
        <family val="2"/>
      </rPr>
      <t>от Участника</t>
    </r>
  </si>
  <si>
    <r>
      <t xml:space="preserve">Ед.цена за посочената мярка без ДДС </t>
    </r>
    <r>
      <rPr>
        <b/>
        <sz val="11"/>
        <rFont val="Arial"/>
        <family val="2"/>
      </rPr>
      <t xml:space="preserve">от Участника </t>
    </r>
  </si>
  <si>
    <r>
      <t xml:space="preserve">Общо количество за 24 месеца </t>
    </r>
    <r>
      <rPr>
        <b/>
        <sz val="11"/>
        <rFont val="Arial"/>
        <family val="2"/>
      </rPr>
      <t xml:space="preserve">от Участника </t>
    </r>
  </si>
  <si>
    <r>
      <t>Съдържание в опаковката/брой от</t>
    </r>
    <r>
      <rPr>
        <b/>
        <sz val="13"/>
        <rFont val="Arial"/>
        <family val="2"/>
      </rPr>
      <t xml:space="preserve"> Участника</t>
    </r>
  </si>
  <si>
    <t>ОБЩА СТОЙНОСТ ЗА ОБОСОБЕНА ПОЗИЦИЯ №1: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</si>
</sst>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00\ _л_в_-;\-* #,##0.000\ _л_в_-;_-* &quot;-&quot;??\ _л_в_-;_-@_-"/>
    <numFmt numFmtId="173" formatCode="_-* #,##0.0000\ _л_в_-;\-* #,##0.0000\ _л_в_-;_-* &quot;-&quot;??\ _л_в_-;_-@_-"/>
    <numFmt numFmtId="174" formatCode="_-* #,##0.00000\ _л_в_-;\-* #,##0.00000\ _л_в_-;_-* &quot;-&quot;??\ _л_в_-;_-@_-"/>
    <numFmt numFmtId="175" formatCode="_-* #,##0.0\ _л_в_-;\-* #,##0.0\ _л_в_-;_-* &quot;-&quot;??\ _л_в_-;_-@_-"/>
    <numFmt numFmtId="176" formatCode="_-* #,##0\ _л_в_-;\-* #,##0\ _л_в_-;_-* &quot;-&quot;??\ _л_в_-;_-@_-"/>
    <numFmt numFmtId="177" formatCode="0.0"/>
    <numFmt numFmtId="178" formatCode="0.0000"/>
    <numFmt numFmtId="179" formatCode="0.000"/>
    <numFmt numFmtId="180" formatCode="#&quot; &quot;##0.00"/>
    <numFmt numFmtId="181" formatCode="##&quot; &quot;##0.00"/>
    <numFmt numFmtId="182" formatCode="0.00000"/>
    <numFmt numFmtId="183" formatCode="0.000000"/>
    <numFmt numFmtId="184" formatCode="0.000000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Rotis SemiSans Std"/>
      <family val="3"/>
    </font>
    <font>
      <sz val="10"/>
      <color indexed="8"/>
      <name val="ATRotisSemiSans"/>
      <family val="0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宋体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sz val="11"/>
      <name val="Arial"/>
      <family val="0"/>
    </font>
    <font>
      <sz val="9"/>
      <color indexed="10"/>
      <name val="Arial"/>
      <family val="0"/>
    </font>
    <font>
      <sz val="10"/>
      <color indexed="10"/>
      <name val="Arial"/>
      <family val="0"/>
    </font>
    <font>
      <b/>
      <sz val="12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14"/>
      <name val="Arial"/>
      <family val="0"/>
    </font>
    <font>
      <b/>
      <sz val="16"/>
      <name val="Arial"/>
      <family val="2"/>
    </font>
    <font>
      <sz val="16"/>
      <name val="Arial"/>
      <family val="0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name val="Arial"/>
      <family val="2"/>
    </font>
    <font>
      <sz val="14"/>
      <name val="Times New Roman"/>
      <family val="1"/>
    </font>
    <font>
      <b/>
      <sz val="13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4"/>
      <color indexed="10"/>
      <name val="Arial"/>
      <family val="2"/>
    </font>
    <font>
      <sz val="13"/>
      <name val="Arial"/>
      <family val="2"/>
    </font>
    <font>
      <sz val="15"/>
      <name val="Arial"/>
      <family val="0"/>
    </font>
    <font>
      <b/>
      <i/>
      <sz val="13"/>
      <name val="Times New Roman"/>
      <family val="1"/>
    </font>
    <font>
      <sz val="10"/>
      <name val="Bookman Old Style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5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" fillId="0" borderId="0" applyNumberFormat="0" applyBorder="0" applyProtection="0">
      <alignment/>
    </xf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0" borderId="0" applyBorder="0" applyProtection="0">
      <alignment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3" borderId="7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7" borderId="1" applyNumberFormat="0" applyAlignment="0" applyProtection="0"/>
    <xf numFmtId="0" fontId="7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20" borderId="8" applyNumberFormat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>
      <alignment/>
      <protection/>
    </xf>
  </cellStyleXfs>
  <cellXfs count="1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28" fillId="0" borderId="11" xfId="0" applyFont="1" applyBorder="1" applyAlignment="1">
      <alignment horizontal="center" wrapText="1"/>
    </xf>
    <xf numFmtId="0" fontId="25" fillId="25" borderId="12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2" fontId="0" fillId="0" borderId="0" xfId="0" applyNumberFormat="1" applyAlignment="1">
      <alignment/>
    </xf>
    <xf numFmtId="0" fontId="31" fillId="20" borderId="14" xfId="0" applyFont="1" applyFill="1" applyBorder="1" applyAlignment="1">
      <alignment horizontal="center"/>
    </xf>
    <xf numFmtId="2" fontId="35" fillId="0" borderId="0" xfId="0" applyNumberFormat="1" applyFont="1" applyAlignment="1">
      <alignment/>
    </xf>
    <xf numFmtId="0" fontId="31" fillId="24" borderId="0" xfId="0" applyFont="1" applyFill="1" applyBorder="1" applyAlignment="1">
      <alignment horizontal="center"/>
    </xf>
    <xf numFmtId="0" fontId="32" fillId="24" borderId="0" xfId="0" applyFont="1" applyFill="1" applyBorder="1" applyAlignment="1" applyProtection="1">
      <alignment horizontal="right" wrapText="1"/>
      <protection/>
    </xf>
    <xf numFmtId="2" fontId="33" fillId="24" borderId="0" xfId="0" applyNumberFormat="1" applyFont="1" applyFill="1" applyBorder="1" applyAlignment="1">
      <alignment/>
    </xf>
    <xf numFmtId="2" fontId="34" fillId="24" borderId="0" xfId="0" applyNumberFormat="1" applyFont="1" applyFill="1" applyBorder="1" applyAlignment="1">
      <alignment horizontal="center" wrapText="1"/>
    </xf>
    <xf numFmtId="0" fontId="37" fillId="0" borderId="0" xfId="0" applyFont="1" applyAlignment="1">
      <alignment/>
    </xf>
    <xf numFmtId="2" fontId="37" fillId="0" borderId="0" xfId="0" applyNumberFormat="1" applyFont="1" applyAlignment="1">
      <alignment/>
    </xf>
    <xf numFmtId="0" fontId="38" fillId="0" borderId="0" xfId="0" applyFont="1" applyAlignment="1">
      <alignment/>
    </xf>
    <xf numFmtId="0" fontId="44" fillId="0" borderId="15" xfId="0" applyFont="1" applyFill="1" applyBorder="1" applyAlignment="1">
      <alignment wrapText="1"/>
    </xf>
    <xf numFmtId="0" fontId="44" fillId="0" borderId="15" xfId="0" applyFont="1" applyFill="1" applyBorder="1" applyAlignment="1">
      <alignment horizontal="center"/>
    </xf>
    <xf numFmtId="180" fontId="44" fillId="0" borderId="15" xfId="0" applyNumberFormat="1" applyFont="1" applyFill="1" applyBorder="1" applyAlignment="1">
      <alignment horizontal="center"/>
    </xf>
    <xf numFmtId="181" fontId="44" fillId="0" borderId="15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/>
    </xf>
    <xf numFmtId="180" fontId="44" fillId="0" borderId="10" xfId="0" applyNumberFormat="1" applyFont="1" applyFill="1" applyBorder="1" applyAlignment="1">
      <alignment horizontal="center"/>
    </xf>
    <xf numFmtId="181" fontId="44" fillId="0" borderId="10" xfId="0" applyNumberFormat="1" applyFont="1" applyFill="1" applyBorder="1" applyAlignment="1">
      <alignment horizontal="center"/>
    </xf>
    <xf numFmtId="0" fontId="44" fillId="0" borderId="16" xfId="0" applyFont="1" applyFill="1" applyBorder="1" applyAlignment="1">
      <alignment wrapText="1"/>
    </xf>
    <xf numFmtId="0" fontId="44" fillId="0" borderId="16" xfId="0" applyFont="1" applyFill="1" applyBorder="1" applyAlignment="1">
      <alignment horizontal="center"/>
    </xf>
    <xf numFmtId="181" fontId="44" fillId="0" borderId="16" xfId="0" applyNumberFormat="1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25" fillId="25" borderId="17" xfId="0" applyFont="1" applyFill="1" applyBorder="1" applyAlignment="1">
      <alignment horizontal="left" vertical="center"/>
    </xf>
    <xf numFmtId="2" fontId="48" fillId="0" borderId="18" xfId="0" applyNumberFormat="1" applyFont="1" applyBorder="1" applyAlignment="1">
      <alignment horizontal="center"/>
    </xf>
    <xf numFmtId="2" fontId="38" fillId="0" borderId="19" xfId="0" applyNumberFormat="1" applyFont="1" applyBorder="1" applyAlignment="1">
      <alignment/>
    </xf>
    <xf numFmtId="2" fontId="48" fillId="0" borderId="20" xfId="0" applyNumberFormat="1" applyFont="1" applyBorder="1" applyAlignment="1">
      <alignment horizontal="center"/>
    </xf>
    <xf numFmtId="2" fontId="38" fillId="0" borderId="21" xfId="0" applyNumberFormat="1" applyFont="1" applyBorder="1" applyAlignment="1">
      <alignment/>
    </xf>
    <xf numFmtId="2" fontId="48" fillId="0" borderId="15" xfId="0" applyNumberFormat="1" applyFont="1" applyBorder="1" applyAlignment="1">
      <alignment horizontal="center"/>
    </xf>
    <xf numFmtId="2" fontId="38" fillId="0" borderId="22" xfId="0" applyNumberFormat="1" applyFont="1" applyBorder="1" applyAlignment="1">
      <alignment/>
    </xf>
    <xf numFmtId="2" fontId="48" fillId="0" borderId="23" xfId="0" applyNumberFormat="1" applyFont="1" applyBorder="1" applyAlignment="1">
      <alignment horizontal="center"/>
    </xf>
    <xf numFmtId="2" fontId="38" fillId="0" borderId="24" xfId="0" applyNumberFormat="1" applyFont="1" applyBorder="1" applyAlignment="1">
      <alignment/>
    </xf>
    <xf numFmtId="0" fontId="37" fillId="0" borderId="10" xfId="0" applyFont="1" applyBorder="1" applyAlignment="1">
      <alignment horizontal="center"/>
    </xf>
    <xf numFmtId="2" fontId="48" fillId="0" borderId="10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/>
    </xf>
    <xf numFmtId="2" fontId="38" fillId="0" borderId="25" xfId="0" applyNumberFormat="1" applyFont="1" applyBorder="1" applyAlignment="1">
      <alignment/>
    </xf>
    <xf numFmtId="2" fontId="48" fillId="0" borderId="26" xfId="0" applyNumberFormat="1" applyFont="1" applyBorder="1" applyAlignment="1">
      <alignment horizontal="center"/>
    </xf>
    <xf numFmtId="2" fontId="38" fillId="0" borderId="26" xfId="0" applyNumberFormat="1" applyFont="1" applyBorder="1" applyAlignment="1">
      <alignment/>
    </xf>
    <xf numFmtId="2" fontId="38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27" fillId="26" borderId="0" xfId="0" applyFont="1" applyFill="1" applyAlignment="1">
      <alignment horizontal="center" wrapText="1"/>
    </xf>
    <xf numFmtId="2" fontId="45" fillId="0" borderId="0" xfId="0" applyNumberFormat="1" applyFont="1" applyAlignment="1">
      <alignment/>
    </xf>
    <xf numFmtId="2" fontId="49" fillId="0" borderId="0" xfId="0" applyNumberFormat="1" applyFont="1" applyAlignment="1">
      <alignment/>
    </xf>
    <xf numFmtId="0" fontId="28" fillId="0" borderId="29" xfId="0" applyFont="1" applyFill="1" applyBorder="1" applyAlignment="1">
      <alignment horizontal="center" wrapText="1"/>
    </xf>
    <xf numFmtId="2" fontId="38" fillId="0" borderId="12" xfId="0" applyNumberFormat="1" applyFont="1" applyBorder="1" applyAlignment="1">
      <alignment/>
    </xf>
    <xf numFmtId="2" fontId="38" fillId="0" borderId="28" xfId="0" applyNumberFormat="1" applyFont="1" applyBorder="1" applyAlignment="1">
      <alignment/>
    </xf>
    <xf numFmtId="2" fontId="38" fillId="0" borderId="30" xfId="0" applyNumberFormat="1" applyFont="1" applyBorder="1" applyAlignment="1">
      <alignment/>
    </xf>
    <xf numFmtId="2" fontId="38" fillId="0" borderId="31" xfId="0" applyNumberFormat="1" applyFont="1" applyBorder="1" applyAlignment="1">
      <alignment/>
    </xf>
    <xf numFmtId="2" fontId="48" fillId="0" borderId="32" xfId="0" applyNumberFormat="1" applyFont="1" applyBorder="1" applyAlignment="1">
      <alignment horizontal="center"/>
    </xf>
    <xf numFmtId="2" fontId="38" fillId="0" borderId="33" xfId="0" applyNumberFormat="1" applyFont="1" applyBorder="1" applyAlignment="1">
      <alignment/>
    </xf>
    <xf numFmtId="2" fontId="38" fillId="0" borderId="34" xfId="0" applyNumberFormat="1" applyFont="1" applyBorder="1" applyAlignment="1">
      <alignment/>
    </xf>
    <xf numFmtId="2" fontId="48" fillId="0" borderId="16" xfId="0" applyNumberFormat="1" applyFont="1" applyBorder="1" applyAlignment="1">
      <alignment horizontal="center"/>
    </xf>
    <xf numFmtId="2" fontId="37" fillId="0" borderId="35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24" borderId="36" xfId="0" applyFont="1" applyFill="1" applyBorder="1" applyAlignment="1">
      <alignment horizontal="center" vertical="center" wrapText="1"/>
    </xf>
    <xf numFmtId="0" fontId="36" fillId="24" borderId="18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1" fillId="24" borderId="17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2" fontId="37" fillId="0" borderId="38" xfId="0" applyNumberFormat="1" applyFont="1" applyBorder="1" applyAlignment="1">
      <alignment horizontal="center"/>
    </xf>
    <xf numFmtId="2" fontId="37" fillId="0" borderId="39" xfId="0" applyNumberFormat="1" applyFont="1" applyBorder="1" applyAlignment="1">
      <alignment horizontal="center"/>
    </xf>
    <xf numFmtId="2" fontId="37" fillId="0" borderId="40" xfId="0" applyNumberFormat="1" applyFont="1" applyBorder="1" applyAlignment="1">
      <alignment horizontal="center"/>
    </xf>
    <xf numFmtId="2" fontId="37" fillId="0" borderId="41" xfId="0" applyNumberFormat="1" applyFont="1" applyBorder="1" applyAlignment="1">
      <alignment horizontal="center"/>
    </xf>
    <xf numFmtId="2" fontId="37" fillId="0" borderId="42" xfId="0" applyNumberFormat="1" applyFont="1" applyBorder="1" applyAlignment="1">
      <alignment horizontal="center"/>
    </xf>
    <xf numFmtId="2" fontId="37" fillId="0" borderId="43" xfId="0" applyNumberFormat="1" applyFont="1" applyBorder="1" applyAlignment="1">
      <alignment horizontal="center"/>
    </xf>
    <xf numFmtId="2" fontId="37" fillId="0" borderId="44" xfId="0" applyNumberFormat="1" applyFont="1" applyBorder="1" applyAlignment="1">
      <alignment horizontal="center"/>
    </xf>
    <xf numFmtId="2" fontId="27" fillId="0" borderId="0" xfId="0" applyNumberFormat="1" applyFont="1" applyAlignment="1">
      <alignment/>
    </xf>
    <xf numFmtId="0" fontId="36" fillId="25" borderId="45" xfId="0" applyFont="1" applyFill="1" applyBorder="1" applyAlignment="1">
      <alignment horizontal="center" vertical="center" wrapText="1"/>
    </xf>
    <xf numFmtId="2" fontId="44" fillId="24" borderId="15" xfId="0" applyNumberFormat="1" applyFont="1" applyFill="1" applyBorder="1" applyAlignment="1">
      <alignment/>
    </xf>
    <xf numFmtId="2" fontId="44" fillId="24" borderId="10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38" fillId="24" borderId="0" xfId="0" applyFont="1" applyFill="1" applyBorder="1" applyAlignment="1">
      <alignment horizontal="center" vertical="center" wrapText="1"/>
    </xf>
    <xf numFmtId="0" fontId="38" fillId="24" borderId="0" xfId="0" applyFont="1" applyFill="1" applyAlignment="1">
      <alignment horizontal="center" vertical="center"/>
    </xf>
    <xf numFmtId="2" fontId="50" fillId="24" borderId="0" xfId="0" applyNumberFormat="1" applyFont="1" applyFill="1" applyBorder="1" applyAlignment="1">
      <alignment horizontal="center" vertical="center" wrapText="1"/>
    </xf>
    <xf numFmtId="0" fontId="25" fillId="25" borderId="28" xfId="0" applyFont="1" applyFill="1" applyBorder="1" applyAlignment="1">
      <alignment horizontal="left" vertical="center"/>
    </xf>
    <xf numFmtId="0" fontId="25" fillId="25" borderId="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6" fillId="25" borderId="13" xfId="0" applyFont="1" applyFill="1" applyBorder="1" applyAlignment="1">
      <alignment horizontal="center" vertical="center" wrapText="1"/>
    </xf>
    <xf numFmtId="0" fontId="32" fillId="20" borderId="10" xfId="0" applyFont="1" applyFill="1" applyBorder="1" applyAlignment="1" applyProtection="1">
      <alignment horizontal="right" wrapText="1"/>
      <protection/>
    </xf>
    <xf numFmtId="0" fontId="42" fillId="20" borderId="10" xfId="0" applyFont="1" applyFill="1" applyBorder="1" applyAlignment="1" applyProtection="1">
      <alignment horizontal="right" wrapText="1"/>
      <protection/>
    </xf>
    <xf numFmtId="0" fontId="36" fillId="25" borderId="46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/>
    </xf>
    <xf numFmtId="0" fontId="33" fillId="20" borderId="10" xfId="0" applyFont="1" applyFill="1" applyBorder="1" applyAlignment="1">
      <alignment horizontal="center"/>
    </xf>
    <xf numFmtId="0" fontId="36" fillId="25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wrapText="1"/>
    </xf>
    <xf numFmtId="181" fontId="44" fillId="0" borderId="10" xfId="0" applyNumberFormat="1" applyFont="1" applyFill="1" applyBorder="1" applyAlignment="1">
      <alignment horizontal="center" wrapText="1"/>
    </xf>
    <xf numFmtId="2" fontId="41" fillId="24" borderId="10" xfId="0" applyNumberFormat="1" applyFont="1" applyFill="1" applyBorder="1" applyAlignment="1">
      <alignment/>
    </xf>
    <xf numFmtId="2" fontId="37" fillId="24" borderId="0" xfId="0" applyNumberFormat="1" applyFont="1" applyFill="1" applyAlignment="1">
      <alignment/>
    </xf>
    <xf numFmtId="0" fontId="38" fillId="24" borderId="0" xfId="0" applyFont="1" applyFill="1" applyAlignment="1">
      <alignment/>
    </xf>
    <xf numFmtId="0" fontId="35" fillId="24" borderId="0" xfId="0" applyFont="1" applyFill="1" applyAlignment="1">
      <alignment/>
    </xf>
    <xf numFmtId="0" fontId="39" fillId="24" borderId="0" xfId="0" applyFont="1" applyFill="1" applyAlignment="1">
      <alignment/>
    </xf>
    <xf numFmtId="2" fontId="43" fillId="25" borderId="10" xfId="0" applyNumberFormat="1" applyFont="1" applyFill="1" applyBorder="1" applyAlignment="1">
      <alignment horizontal="center" wrapText="1"/>
    </xf>
    <xf numFmtId="2" fontId="38" fillId="20" borderId="10" xfId="0" applyNumberFormat="1" applyFont="1" applyFill="1" applyBorder="1" applyAlignment="1">
      <alignment horizontal="center" wrapText="1"/>
    </xf>
    <xf numFmtId="2" fontId="38" fillId="0" borderId="15" xfId="0" applyNumberFormat="1" applyFont="1" applyFill="1" applyBorder="1" applyAlignment="1">
      <alignment/>
    </xf>
    <xf numFmtId="2" fontId="38" fillId="24" borderId="15" xfId="0" applyNumberFormat="1" applyFont="1" applyFill="1" applyBorder="1" applyAlignment="1">
      <alignment/>
    </xf>
    <xf numFmtId="2" fontId="38" fillId="0" borderId="15" xfId="0" applyNumberFormat="1" applyFont="1" applyBorder="1" applyAlignment="1">
      <alignment/>
    </xf>
    <xf numFmtId="2" fontId="38" fillId="0" borderId="30" xfId="0" applyNumberFormat="1" applyFont="1" applyFill="1" applyBorder="1" applyAlignment="1">
      <alignment horizontal="center"/>
    </xf>
    <xf numFmtId="2" fontId="38" fillId="0" borderId="10" xfId="0" applyNumberFormat="1" applyFont="1" applyFill="1" applyBorder="1" applyAlignment="1">
      <alignment/>
    </xf>
    <xf numFmtId="2" fontId="38" fillId="24" borderId="10" xfId="0" applyNumberFormat="1" applyFont="1" applyFill="1" applyBorder="1" applyAlignment="1">
      <alignment/>
    </xf>
    <xf numFmtId="2" fontId="37" fillId="20" borderId="10" xfId="0" applyNumberFormat="1" applyFont="1" applyFill="1" applyBorder="1" applyAlignment="1">
      <alignment/>
    </xf>
    <xf numFmtId="2" fontId="38" fillId="0" borderId="10" xfId="0" applyNumberFormat="1" applyFont="1" applyFill="1" applyBorder="1" applyAlignment="1">
      <alignment/>
    </xf>
    <xf numFmtId="2" fontId="27" fillId="24" borderId="10" xfId="0" applyNumberFormat="1" applyFont="1" applyFill="1" applyBorder="1" applyAlignment="1">
      <alignment/>
    </xf>
    <xf numFmtId="0" fontId="44" fillId="0" borderId="16" xfId="0" applyFont="1" applyFill="1" applyBorder="1" applyAlignment="1">
      <alignment horizontal="center" vertical="center" wrapText="1"/>
    </xf>
    <xf numFmtId="1" fontId="44" fillId="0" borderId="16" xfId="0" applyNumberFormat="1" applyFont="1" applyFill="1" applyBorder="1" applyAlignment="1">
      <alignment horizontal="center" wrapText="1"/>
    </xf>
    <xf numFmtId="181" fontId="44" fillId="0" borderId="16" xfId="0" applyNumberFormat="1" applyFont="1" applyFill="1" applyBorder="1" applyAlignment="1">
      <alignment horizontal="center" wrapText="1"/>
    </xf>
    <xf numFmtId="2" fontId="41" fillId="24" borderId="16" xfId="0" applyNumberFormat="1" applyFont="1" applyFill="1" applyBorder="1" applyAlignment="1">
      <alignment/>
    </xf>
    <xf numFmtId="2" fontId="38" fillId="0" borderId="16" xfId="0" applyNumberFormat="1" applyFont="1" applyFill="1" applyBorder="1" applyAlignment="1">
      <alignment/>
    </xf>
    <xf numFmtId="2" fontId="27" fillId="24" borderId="16" xfId="0" applyNumberFormat="1" applyFont="1" applyFill="1" applyBorder="1" applyAlignment="1">
      <alignment/>
    </xf>
    <xf numFmtId="2" fontId="38" fillId="0" borderId="16" xfId="0" applyNumberFormat="1" applyFont="1" applyBorder="1" applyAlignment="1">
      <alignment/>
    </xf>
    <xf numFmtId="2" fontId="38" fillId="0" borderId="28" xfId="0" applyNumberFormat="1" applyFont="1" applyFill="1" applyBorder="1" applyAlignment="1">
      <alignment horizontal="center"/>
    </xf>
    <xf numFmtId="0" fontId="31" fillId="20" borderId="45" xfId="0" applyFont="1" applyFill="1" applyBorder="1" applyAlignment="1">
      <alignment horizontal="center"/>
    </xf>
    <xf numFmtId="0" fontId="32" fillId="20" borderId="45" xfId="0" applyFont="1" applyFill="1" applyBorder="1" applyAlignment="1" applyProtection="1">
      <alignment horizontal="right" wrapText="1"/>
      <protection/>
    </xf>
    <xf numFmtId="2" fontId="37" fillId="20" borderId="45" xfId="0" applyNumberFormat="1" applyFont="1" applyFill="1" applyBorder="1" applyAlignment="1">
      <alignment/>
    </xf>
    <xf numFmtId="2" fontId="38" fillId="20" borderId="11" xfId="0" applyNumberFormat="1" applyFont="1" applyFill="1" applyBorder="1" applyAlignment="1">
      <alignment horizontal="center" wrapText="1"/>
    </xf>
    <xf numFmtId="181" fontId="37" fillId="20" borderId="10" xfId="0" applyNumberFormat="1" applyFont="1" applyFill="1" applyBorder="1" applyAlignment="1" applyProtection="1">
      <alignment horizontal="right" wrapText="1"/>
      <protection/>
    </xf>
    <xf numFmtId="181" fontId="37" fillId="20" borderId="45" xfId="0" applyNumberFormat="1" applyFont="1" applyFill="1" applyBorder="1" applyAlignment="1" applyProtection="1">
      <alignment horizontal="right" wrapText="1"/>
      <protection/>
    </xf>
    <xf numFmtId="0" fontId="28" fillId="0" borderId="46" xfId="0" applyFont="1" applyBorder="1" applyAlignment="1">
      <alignment horizontal="center" wrapText="1"/>
    </xf>
    <xf numFmtId="0" fontId="38" fillId="0" borderId="10" xfId="0" applyFont="1" applyBorder="1" applyAlignment="1">
      <alignment horizontal="center"/>
    </xf>
    <xf numFmtId="0" fontId="52" fillId="25" borderId="16" xfId="0" applyFont="1" applyFill="1" applyBorder="1" applyAlignment="1">
      <alignment horizontal="left"/>
    </xf>
    <xf numFmtId="0" fontId="28" fillId="0" borderId="10" xfId="0" applyNumberFormat="1" applyFont="1" applyFill="1" applyBorder="1" applyAlignment="1">
      <alignment wrapText="1"/>
    </xf>
    <xf numFmtId="0" fontId="41" fillId="0" borderId="10" xfId="0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/>
    </xf>
    <xf numFmtId="0" fontId="27" fillId="24" borderId="0" xfId="0" applyFont="1" applyFill="1" applyAlignment="1">
      <alignment/>
    </xf>
    <xf numFmtId="0" fontId="37" fillId="24" borderId="0" xfId="0" applyFont="1" applyFill="1" applyAlignment="1">
      <alignment/>
    </xf>
    <xf numFmtId="0" fontId="38" fillId="24" borderId="0" xfId="0" applyFont="1" applyFill="1" applyBorder="1" applyAlignment="1">
      <alignment wrapText="1"/>
    </xf>
    <xf numFmtId="0" fontId="0" fillId="24" borderId="0" xfId="0" applyFill="1" applyBorder="1" applyAlignment="1">
      <alignment vertical="center" wrapText="1"/>
    </xf>
    <xf numFmtId="2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52" fillId="25" borderId="20" xfId="0" applyFont="1" applyFill="1" applyBorder="1" applyAlignment="1">
      <alignment horizontal="left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8" fillId="24" borderId="18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0" fillId="20" borderId="45" xfId="0" applyFont="1" applyFill="1" applyBorder="1" applyAlignment="1">
      <alignment horizontal="right" wrapText="1"/>
    </xf>
    <xf numFmtId="2" fontId="37" fillId="20" borderId="45" xfId="0" applyNumberFormat="1" applyFont="1" applyFill="1" applyBorder="1" applyAlignment="1">
      <alignment horizontal="right" wrapText="1"/>
    </xf>
    <xf numFmtId="2" fontId="38" fillId="20" borderId="10" xfId="0" applyNumberFormat="1" applyFont="1" applyFill="1" applyBorder="1" applyAlignment="1">
      <alignment horizontal="center"/>
    </xf>
    <xf numFmtId="0" fontId="39" fillId="0" borderId="0" xfId="0" applyFont="1" applyAlignment="1">
      <alignment horizontal="left" wrapText="1"/>
    </xf>
    <xf numFmtId="0" fontId="0" fillId="0" borderId="0" xfId="0" applyAlignment="1">
      <alignment/>
    </xf>
    <xf numFmtId="0" fontId="37" fillId="20" borderId="46" xfId="0" applyFont="1" applyFill="1" applyBorder="1" applyAlignment="1" applyProtection="1">
      <alignment horizontal="right" wrapText="1"/>
      <protection/>
    </xf>
    <xf numFmtId="0" fontId="0" fillId="0" borderId="47" xfId="0" applyBorder="1" applyAlignment="1">
      <alignment horizontal="right" wrapText="1"/>
    </xf>
    <xf numFmtId="0" fontId="0" fillId="0" borderId="48" xfId="0" applyBorder="1" applyAlignment="1">
      <alignment horizontal="right" wrapText="1"/>
    </xf>
    <xf numFmtId="0" fontId="3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5" fillId="25" borderId="49" xfId="0" applyFont="1" applyFill="1" applyBorder="1" applyAlignment="1">
      <alignment horizontal="left" wrapText="1"/>
    </xf>
    <xf numFmtId="0" fontId="35" fillId="25" borderId="50" xfId="0" applyFont="1" applyFill="1" applyBorder="1" applyAlignment="1">
      <alignment horizontal="left" wrapText="1"/>
    </xf>
    <xf numFmtId="0" fontId="35" fillId="25" borderId="12" xfId="0" applyFont="1" applyFill="1" applyBorder="1" applyAlignment="1">
      <alignment horizontal="left" wrapText="1"/>
    </xf>
    <xf numFmtId="0" fontId="37" fillId="25" borderId="14" xfId="0" applyFont="1" applyFill="1" applyBorder="1" applyAlignment="1">
      <alignment horizontal="left" wrapText="1"/>
    </xf>
    <xf numFmtId="0" fontId="37" fillId="25" borderId="45" xfId="0" applyFont="1" applyFill="1" applyBorder="1" applyAlignment="1">
      <alignment horizontal="left" wrapText="1"/>
    </xf>
    <xf numFmtId="0" fontId="37" fillId="25" borderId="10" xfId="0" applyFont="1" applyFill="1" applyBorder="1" applyAlignment="1">
      <alignment horizontal="left" wrapText="1"/>
    </xf>
    <xf numFmtId="0" fontId="38" fillId="24" borderId="0" xfId="0" applyFont="1" applyFill="1" applyAlignment="1">
      <alignment/>
    </xf>
    <xf numFmtId="0" fontId="0" fillId="24" borderId="0" xfId="0" applyFill="1" applyAlignment="1">
      <alignment/>
    </xf>
    <xf numFmtId="0" fontId="37" fillId="20" borderId="10" xfId="0" applyFont="1" applyFill="1" applyBorder="1" applyAlignment="1" applyProtection="1">
      <alignment horizontal="right" wrapText="1"/>
      <protection/>
    </xf>
    <xf numFmtId="0" fontId="37" fillId="20" borderId="45" xfId="0" applyFont="1" applyFill="1" applyBorder="1" applyAlignment="1" applyProtection="1">
      <alignment horizontal="right" wrapText="1"/>
      <protection/>
    </xf>
    <xf numFmtId="0" fontId="0" fillId="0" borderId="45" xfId="0" applyFont="1" applyBorder="1" applyAlignment="1">
      <alignment horizontal="right" wrapText="1"/>
    </xf>
    <xf numFmtId="0" fontId="40" fillId="24" borderId="0" xfId="0" applyFont="1" applyFill="1" applyBorder="1" applyAlignment="1">
      <alignment horizontal="left" wrapText="1"/>
    </xf>
    <xf numFmtId="0" fontId="38" fillId="0" borderId="23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24" borderId="0" xfId="0" applyFont="1" applyFill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 2" xfId="21"/>
    <cellStyle name="20% - Акцент2 2" xfId="22"/>
    <cellStyle name="20% - Акцент3 2" xfId="23"/>
    <cellStyle name="20% - Акцент4 2" xfId="24"/>
    <cellStyle name="20% - Акцент5 2" xfId="25"/>
    <cellStyle name="20% - Акцент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2 2" xfId="34"/>
    <cellStyle name="40% - Акцент3 2" xfId="35"/>
    <cellStyle name="40% - Акцент4 2" xfId="36"/>
    <cellStyle name="40% - Акцент5 2" xfId="37"/>
    <cellStyle name="40% - Акцент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 2" xfId="45"/>
    <cellStyle name="60% - Акцент2 2" xfId="46"/>
    <cellStyle name="60% - Акцент3 2" xfId="47"/>
    <cellStyle name="60% - Акцент4 2" xfId="48"/>
    <cellStyle name="60% - Акцент5 2" xfId="49"/>
    <cellStyle name="60% - Акцент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cel Built-in Normal 2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rmal 2 2" xfId="72"/>
    <cellStyle name="Normal 3" xfId="73"/>
    <cellStyle name="Normal 4" xfId="74"/>
    <cellStyle name="Note" xfId="75"/>
    <cellStyle name="Output" xfId="76"/>
    <cellStyle name="Standard 2 3 2" xfId="77"/>
    <cellStyle name="Standard_Tabelle1" xfId="78"/>
    <cellStyle name="Title" xfId="79"/>
    <cellStyle name="Total" xfId="80"/>
    <cellStyle name="Warning Text" xfId="81"/>
    <cellStyle name="Акцент1 2" xfId="82"/>
    <cellStyle name="Акцент2 2" xfId="83"/>
    <cellStyle name="Акцент3 2" xfId="84"/>
    <cellStyle name="Акцент4 2" xfId="85"/>
    <cellStyle name="Акцент5 2" xfId="86"/>
    <cellStyle name="Акцент6 2" xfId="87"/>
    <cellStyle name="Бележка 2" xfId="88"/>
    <cellStyle name="Currency" xfId="89"/>
    <cellStyle name="Currency [0]" xfId="90"/>
    <cellStyle name="Вход 2" xfId="91"/>
    <cellStyle name="Добър 2" xfId="92"/>
    <cellStyle name="Заглавие 1 2" xfId="93"/>
    <cellStyle name="Заглавие 2 2" xfId="94"/>
    <cellStyle name="Заглавие 3 2" xfId="95"/>
    <cellStyle name="Заглавие 4 2" xfId="96"/>
    <cellStyle name="Заглавие 5" xfId="97"/>
    <cellStyle name="Comma" xfId="98"/>
    <cellStyle name="Comma [0]" xfId="99"/>
    <cellStyle name="Изход 2" xfId="100"/>
    <cellStyle name="Изчисление 2" xfId="101"/>
    <cellStyle name="Контролна клетка 2" xfId="102"/>
    <cellStyle name="Лош 2" xfId="103"/>
    <cellStyle name="Неутрален 2" xfId="104"/>
    <cellStyle name="Нормален 2" xfId="105"/>
    <cellStyle name="Нормален 2 2" xfId="106"/>
    <cellStyle name="Нормален 3" xfId="107"/>
    <cellStyle name="Нормален 4" xfId="108"/>
    <cellStyle name="Обяснителен текст 2" xfId="109"/>
    <cellStyle name="Предупредителен текст 2" xfId="110"/>
    <cellStyle name="Followed Hyperlink" xfId="111"/>
    <cellStyle name="Percent" xfId="112"/>
    <cellStyle name="Свързана клетка 2" xfId="113"/>
    <cellStyle name="Сума 2" xfId="114"/>
    <cellStyle name="Hyperlink" xfId="115"/>
    <cellStyle name="常规 2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zoomScale="75" zoomScaleNormal="80" zoomScaleSheetLayoutView="75" zoomScalePageLayoutView="0" workbookViewId="0" topLeftCell="A18">
      <selection activeCell="B13" sqref="B13"/>
    </sheetView>
  </sheetViews>
  <sheetFormatPr defaultColWidth="9.140625" defaultRowHeight="12.75" outlineLevelCol="1"/>
  <cols>
    <col min="1" max="1" width="10.28125" style="0" customWidth="1"/>
    <col min="2" max="2" width="99.00390625" style="0" customWidth="1"/>
    <col min="3" max="3" width="8.421875" style="0" customWidth="1"/>
    <col min="4" max="4" width="10.28125" style="0" customWidth="1"/>
    <col min="5" max="5" width="16.00390625" style="0" customWidth="1"/>
    <col min="6" max="6" width="18.57421875" style="0" customWidth="1"/>
    <col min="7" max="7" width="17.140625" style="0" customWidth="1"/>
    <col min="8" max="8" width="15.140625" style="0" customWidth="1"/>
    <col min="9" max="9" width="12.57421875" style="0" customWidth="1"/>
    <col min="10" max="10" width="15.421875" style="0" customWidth="1"/>
    <col min="11" max="11" width="13.8515625" style="0" customWidth="1"/>
    <col min="12" max="12" width="16.421875" style="0" customWidth="1"/>
    <col min="13" max="13" width="21.00390625" style="0" customWidth="1"/>
    <col min="14" max="14" width="14.8515625" style="0" hidden="1" customWidth="1" outlineLevel="1"/>
    <col min="15" max="15" width="13.7109375" style="0" hidden="1" customWidth="1" outlineLevel="1"/>
    <col min="16" max="16" width="15.57421875" style="0" hidden="1" customWidth="1" outlineLevel="1"/>
    <col min="17" max="17" width="14.140625" style="0" hidden="1" customWidth="1" outlineLevel="1"/>
    <col min="18" max="18" width="12.140625" style="0" bestFit="1" customWidth="1" collapsed="1"/>
    <col min="19" max="19" width="12.140625" style="0" bestFit="1" customWidth="1"/>
    <col min="20" max="20" width="11.00390625" style="0" bestFit="1" customWidth="1"/>
  </cols>
  <sheetData>
    <row r="1" spans="2:9" ht="43.5" customHeight="1">
      <c r="B1" s="155" t="s">
        <v>78</v>
      </c>
      <c r="C1" s="155"/>
      <c r="D1" s="155"/>
      <c r="E1" s="155"/>
      <c r="F1" s="155"/>
      <c r="G1" s="155"/>
      <c r="H1" s="156"/>
      <c r="I1" s="156"/>
    </row>
    <row r="2" spans="2:7" ht="42" customHeight="1">
      <c r="B2" s="160" t="s">
        <v>76</v>
      </c>
      <c r="C2" s="161"/>
      <c r="D2" s="161"/>
      <c r="E2" s="161"/>
      <c r="F2" s="161"/>
      <c r="G2" s="161"/>
    </row>
    <row r="3" ht="13.5" customHeight="1" thickBot="1">
      <c r="B3" s="63"/>
    </row>
    <row r="4" ht="24.75" customHeight="1" hidden="1" thickBot="1">
      <c r="B4" s="63"/>
    </row>
    <row r="5" ht="12.75" customHeight="1" hidden="1" thickBot="1">
      <c r="B5" s="1"/>
    </row>
    <row r="6" spans="1:17" ht="120.75" customHeight="1" thickBot="1">
      <c r="A6" s="71" t="s">
        <v>1</v>
      </c>
      <c r="B6" s="72" t="s">
        <v>3</v>
      </c>
      <c r="C6" s="70" t="s">
        <v>0</v>
      </c>
      <c r="D6" s="4" t="s">
        <v>75</v>
      </c>
      <c r="E6" s="6" t="s">
        <v>20</v>
      </c>
      <c r="F6" s="6" t="s">
        <v>79</v>
      </c>
      <c r="G6" s="132" t="s">
        <v>80</v>
      </c>
      <c r="H6" s="4" t="s">
        <v>81</v>
      </c>
      <c r="I6" s="4" t="s">
        <v>82</v>
      </c>
      <c r="J6" s="132" t="s">
        <v>83</v>
      </c>
      <c r="K6" s="4" t="s">
        <v>84</v>
      </c>
      <c r="L6" s="6" t="s">
        <v>86</v>
      </c>
      <c r="M6" s="6" t="s">
        <v>85</v>
      </c>
      <c r="N6" s="53" t="s">
        <v>18</v>
      </c>
      <c r="O6" s="6" t="s">
        <v>19</v>
      </c>
      <c r="P6" s="6" t="s">
        <v>20</v>
      </c>
      <c r="Q6" s="53" t="s">
        <v>18</v>
      </c>
    </row>
    <row r="7" spans="1:17" ht="24" customHeight="1" thickBot="1">
      <c r="A7" s="162" t="s">
        <v>71</v>
      </c>
      <c r="B7" s="163"/>
      <c r="C7" s="164"/>
      <c r="D7" s="5"/>
      <c r="E7" s="33"/>
      <c r="F7" s="5"/>
      <c r="G7" s="88"/>
      <c r="H7" s="89"/>
      <c r="I7" s="134"/>
      <c r="J7" s="134"/>
      <c r="K7" s="134"/>
      <c r="L7" s="144"/>
      <c r="M7" s="144"/>
      <c r="N7" s="5"/>
      <c r="O7" s="33"/>
      <c r="P7" s="49"/>
      <c r="Q7" s="49"/>
    </row>
    <row r="8" spans="1:20" ht="87" customHeight="1">
      <c r="A8" s="2">
        <v>1.1</v>
      </c>
      <c r="B8" s="135" t="s">
        <v>5</v>
      </c>
      <c r="C8" s="136" t="s">
        <v>2</v>
      </c>
      <c r="D8" s="133">
        <v>120</v>
      </c>
      <c r="E8" s="142">
        <v>90000</v>
      </c>
      <c r="F8" s="137">
        <f>+E8*1.2</f>
        <v>108000</v>
      </c>
      <c r="G8" s="137">
        <v>750</v>
      </c>
      <c r="H8" s="137">
        <f>+G8*1.2</f>
        <v>900</v>
      </c>
      <c r="I8" s="42"/>
      <c r="J8" s="42"/>
      <c r="K8" s="137">
        <f>J8*1.2</f>
        <v>0</v>
      </c>
      <c r="L8" s="137">
        <f>I8*J8</f>
        <v>0</v>
      </c>
      <c r="M8" s="137">
        <f>L8*1.2</f>
        <v>0</v>
      </c>
      <c r="N8" s="73" t="e">
        <f>#REF!*#REF!</f>
        <v>#REF!</v>
      </c>
      <c r="O8" s="34">
        <v>54000</v>
      </c>
      <c r="P8" s="35" t="e">
        <f>+#REF!</f>
        <v>#REF!</v>
      </c>
      <c r="Q8" s="54" t="e">
        <f>+N8</f>
        <v>#REF!</v>
      </c>
      <c r="R8" s="8"/>
      <c r="S8" s="8"/>
      <c r="T8" s="8"/>
    </row>
    <row r="9" spans="1:20" ht="72.75" customHeight="1">
      <c r="A9" s="2">
        <v>1.2</v>
      </c>
      <c r="B9" s="135" t="s">
        <v>6</v>
      </c>
      <c r="C9" s="136" t="s">
        <v>2</v>
      </c>
      <c r="D9" s="133">
        <v>100</v>
      </c>
      <c r="E9" s="142">
        <v>62500</v>
      </c>
      <c r="F9" s="137">
        <f aca="true" t="shared" si="0" ref="F9:F22">+E9*1.2</f>
        <v>75000</v>
      </c>
      <c r="G9" s="137">
        <v>625</v>
      </c>
      <c r="H9" s="137">
        <f aca="true" t="shared" si="1" ref="H9:H22">+G9*1.2</f>
        <v>750</v>
      </c>
      <c r="I9" s="42"/>
      <c r="J9" s="42"/>
      <c r="K9" s="137">
        <f aca="true" t="shared" si="2" ref="K9:K22">J9*1.2</f>
        <v>0</v>
      </c>
      <c r="L9" s="137">
        <f aca="true" t="shared" si="3" ref="L9:L22">I9*J9</f>
        <v>0</v>
      </c>
      <c r="M9" s="137">
        <f aca="true" t="shared" si="4" ref="M9:M23">L9*1.2</f>
        <v>0</v>
      </c>
      <c r="N9" s="74" t="e">
        <f>#REF!*#REF!</f>
        <v>#REF!</v>
      </c>
      <c r="O9" s="36">
        <v>37500</v>
      </c>
      <c r="P9" s="37" t="e">
        <f>+#REF!</f>
        <v>#REF!</v>
      </c>
      <c r="Q9" s="55" t="e">
        <f>+N9</f>
        <v>#REF!</v>
      </c>
      <c r="R9" s="8"/>
      <c r="S9" s="8"/>
      <c r="T9" s="8"/>
    </row>
    <row r="10" spans="1:19" ht="69.75" customHeight="1">
      <c r="A10" s="2">
        <v>1.3</v>
      </c>
      <c r="B10" s="135" t="s">
        <v>8</v>
      </c>
      <c r="C10" s="136" t="s">
        <v>2</v>
      </c>
      <c r="D10" s="133">
        <v>40</v>
      </c>
      <c r="E10" s="143">
        <v>23333.33</v>
      </c>
      <c r="F10" s="137">
        <f t="shared" si="0"/>
        <v>27999.996000000003</v>
      </c>
      <c r="G10" s="133">
        <v>583.33</v>
      </c>
      <c r="H10" s="137">
        <f t="shared" si="1"/>
        <v>699.996</v>
      </c>
      <c r="I10" s="42"/>
      <c r="J10" s="42"/>
      <c r="K10" s="137">
        <f t="shared" si="2"/>
        <v>0</v>
      </c>
      <c r="L10" s="137">
        <f t="shared" si="3"/>
        <v>0</v>
      </c>
      <c r="M10" s="137">
        <f t="shared" si="4"/>
        <v>0</v>
      </c>
      <c r="N10" s="75" t="e">
        <f>#REF!*#REF!</f>
        <v>#REF!</v>
      </c>
      <c r="O10" s="38">
        <v>14000</v>
      </c>
      <c r="P10" s="39" t="e">
        <f>+#REF!</f>
        <v>#REF!</v>
      </c>
      <c r="Q10" s="56" t="e">
        <f>+N10</f>
        <v>#REF!</v>
      </c>
      <c r="R10" s="8"/>
      <c r="S10" s="8"/>
    </row>
    <row r="11" spans="1:19" ht="89.25" customHeight="1">
      <c r="A11" s="2">
        <v>1.4</v>
      </c>
      <c r="B11" s="135" t="s">
        <v>7</v>
      </c>
      <c r="C11" s="136" t="s">
        <v>2</v>
      </c>
      <c r="D11" s="133">
        <v>20</v>
      </c>
      <c r="E11" s="143">
        <v>36666.67</v>
      </c>
      <c r="F11" s="137">
        <f t="shared" si="0"/>
        <v>44000.00399999999</v>
      </c>
      <c r="G11" s="133">
        <v>1833.33</v>
      </c>
      <c r="H11" s="137">
        <f t="shared" si="1"/>
        <v>2199.9959999999996</v>
      </c>
      <c r="I11" s="42"/>
      <c r="J11" s="42"/>
      <c r="K11" s="137">
        <f t="shared" si="2"/>
        <v>0</v>
      </c>
      <c r="L11" s="137">
        <f t="shared" si="3"/>
        <v>0</v>
      </c>
      <c r="M11" s="137">
        <f t="shared" si="4"/>
        <v>0</v>
      </c>
      <c r="N11" s="74" t="e">
        <f>#REF!*#REF!</f>
        <v>#REF!</v>
      </c>
      <c r="O11" s="36">
        <v>22000</v>
      </c>
      <c r="P11" s="37" t="e">
        <f>+#REF!</f>
        <v>#REF!</v>
      </c>
      <c r="Q11" s="55" t="e">
        <f aca="true" t="shared" si="5" ref="Q11:Q22">+N11</f>
        <v>#REF!</v>
      </c>
      <c r="R11" s="8"/>
      <c r="S11" s="8"/>
    </row>
    <row r="12" spans="1:20" ht="116.25" customHeight="1">
      <c r="A12" s="2">
        <v>1.5</v>
      </c>
      <c r="B12" s="135" t="s">
        <v>17</v>
      </c>
      <c r="C12" s="136" t="s">
        <v>2</v>
      </c>
      <c r="D12" s="133">
        <v>60</v>
      </c>
      <c r="E12" s="142">
        <v>32500</v>
      </c>
      <c r="F12" s="137">
        <f t="shared" si="0"/>
        <v>39000</v>
      </c>
      <c r="G12" s="133">
        <v>541.67</v>
      </c>
      <c r="H12" s="137">
        <f t="shared" si="1"/>
        <v>650.0039999999999</v>
      </c>
      <c r="I12" s="42"/>
      <c r="J12" s="42"/>
      <c r="K12" s="137">
        <f t="shared" si="2"/>
        <v>0</v>
      </c>
      <c r="L12" s="137">
        <f t="shared" si="3"/>
        <v>0</v>
      </c>
      <c r="M12" s="137">
        <f t="shared" si="4"/>
        <v>0</v>
      </c>
      <c r="N12" s="74" t="e">
        <f>#REF!*#REF!</f>
        <v>#REF!</v>
      </c>
      <c r="O12" s="36">
        <v>19500</v>
      </c>
      <c r="P12" s="37" t="e">
        <f>+#REF!</f>
        <v>#REF!</v>
      </c>
      <c r="Q12" s="55" t="e">
        <f t="shared" si="5"/>
        <v>#REF!</v>
      </c>
      <c r="R12" s="8"/>
      <c r="S12" s="8"/>
      <c r="T12" s="8"/>
    </row>
    <row r="13" spans="1:19" ht="95.25" customHeight="1" thickBot="1">
      <c r="A13" s="2">
        <v>1.6</v>
      </c>
      <c r="B13" s="135" t="s">
        <v>9</v>
      </c>
      <c r="C13" s="136" t="s">
        <v>2</v>
      </c>
      <c r="D13" s="133">
        <v>40</v>
      </c>
      <c r="E13" s="143">
        <v>21666.67</v>
      </c>
      <c r="F13" s="137">
        <f t="shared" si="0"/>
        <v>26000.003999999997</v>
      </c>
      <c r="G13" s="133">
        <v>541.67</v>
      </c>
      <c r="H13" s="137">
        <f t="shared" si="1"/>
        <v>650.0039999999999</v>
      </c>
      <c r="I13" s="42"/>
      <c r="J13" s="42"/>
      <c r="K13" s="137">
        <f t="shared" si="2"/>
        <v>0</v>
      </c>
      <c r="L13" s="137">
        <f t="shared" si="3"/>
        <v>0</v>
      </c>
      <c r="M13" s="137">
        <f t="shared" si="4"/>
        <v>0</v>
      </c>
      <c r="N13" s="74" t="e">
        <f>#REF!*#REF!</f>
        <v>#REF!</v>
      </c>
      <c r="O13" s="36" t="s">
        <v>16</v>
      </c>
      <c r="P13" s="37" t="e">
        <f>+#REF!</f>
        <v>#REF!</v>
      </c>
      <c r="Q13" s="55" t="e">
        <f t="shared" si="5"/>
        <v>#REF!</v>
      </c>
      <c r="R13" s="8"/>
      <c r="S13" s="8"/>
    </row>
    <row r="14" spans="1:20" ht="157.5" customHeight="1">
      <c r="A14" s="2">
        <v>1.7</v>
      </c>
      <c r="B14" s="135" t="s">
        <v>65</v>
      </c>
      <c r="C14" s="136" t="s">
        <v>2</v>
      </c>
      <c r="D14" s="133">
        <v>100</v>
      </c>
      <c r="E14" s="142">
        <v>75000</v>
      </c>
      <c r="F14" s="137">
        <f t="shared" si="0"/>
        <v>90000</v>
      </c>
      <c r="G14" s="137">
        <v>750</v>
      </c>
      <c r="H14" s="137">
        <f t="shared" si="1"/>
        <v>900</v>
      </c>
      <c r="I14" s="42"/>
      <c r="J14" s="42"/>
      <c r="K14" s="137">
        <f t="shared" si="2"/>
        <v>0</v>
      </c>
      <c r="L14" s="137">
        <f t="shared" si="3"/>
        <v>0</v>
      </c>
      <c r="M14" s="137">
        <f t="shared" si="4"/>
        <v>0</v>
      </c>
      <c r="N14" s="76" t="e">
        <f>#REF!*#REF!</f>
        <v>#REF!</v>
      </c>
      <c r="O14" s="40">
        <v>45000</v>
      </c>
      <c r="P14" s="41" t="e">
        <f>+#REF!</f>
        <v>#REF!</v>
      </c>
      <c r="Q14" s="57" t="e">
        <f t="shared" si="5"/>
        <v>#REF!</v>
      </c>
      <c r="R14" s="8"/>
      <c r="S14" s="8"/>
      <c r="T14" s="8"/>
    </row>
    <row r="15" spans="1:19" ht="185.25" customHeight="1" thickBot="1">
      <c r="A15" s="2">
        <v>1.8</v>
      </c>
      <c r="B15" s="135" t="s">
        <v>66</v>
      </c>
      <c r="C15" s="136" t="s">
        <v>2</v>
      </c>
      <c r="D15" s="133">
        <v>20</v>
      </c>
      <c r="E15" s="143">
        <v>36666.67</v>
      </c>
      <c r="F15" s="137">
        <f t="shared" si="0"/>
        <v>44000.00399999999</v>
      </c>
      <c r="G15" s="133">
        <v>1833.33</v>
      </c>
      <c r="H15" s="137">
        <f t="shared" si="1"/>
        <v>2199.9959999999996</v>
      </c>
      <c r="I15" s="42"/>
      <c r="J15" s="42"/>
      <c r="K15" s="137">
        <f t="shared" si="2"/>
        <v>0</v>
      </c>
      <c r="L15" s="137">
        <f t="shared" si="3"/>
        <v>0</v>
      </c>
      <c r="M15" s="137">
        <f t="shared" si="4"/>
        <v>0</v>
      </c>
      <c r="N15" s="77" t="e">
        <f>#REF!*#REF!</f>
        <v>#REF!</v>
      </c>
      <c r="O15" s="58">
        <v>22000</v>
      </c>
      <c r="P15" s="59" t="e">
        <f>+#REF!</f>
        <v>#REF!</v>
      </c>
      <c r="Q15" s="60" t="e">
        <f t="shared" si="5"/>
        <v>#REF!</v>
      </c>
      <c r="R15" s="8"/>
      <c r="S15" s="8"/>
    </row>
    <row r="16" spans="1:20" ht="160.5" customHeight="1" thickBot="1">
      <c r="A16" s="2">
        <v>1.9</v>
      </c>
      <c r="B16" s="135" t="s">
        <v>10</v>
      </c>
      <c r="C16" s="136" t="s">
        <v>2</v>
      </c>
      <c r="D16" s="133">
        <v>40</v>
      </c>
      <c r="E16" s="142">
        <v>30000</v>
      </c>
      <c r="F16" s="137">
        <f t="shared" si="0"/>
        <v>36000</v>
      </c>
      <c r="G16" s="137">
        <v>750</v>
      </c>
      <c r="H16" s="137">
        <f t="shared" si="1"/>
        <v>900</v>
      </c>
      <c r="I16" s="42"/>
      <c r="J16" s="42"/>
      <c r="K16" s="137">
        <f t="shared" si="2"/>
        <v>0</v>
      </c>
      <c r="L16" s="137">
        <f t="shared" si="3"/>
        <v>0</v>
      </c>
      <c r="M16" s="137">
        <f t="shared" si="4"/>
        <v>0</v>
      </c>
      <c r="N16" s="78" t="e">
        <f>+#REF!*#REF!</f>
        <v>#REF!</v>
      </c>
      <c r="O16" s="46">
        <v>18000</v>
      </c>
      <c r="P16" s="47" t="e">
        <f>+#REF!</f>
        <v>#REF!</v>
      </c>
      <c r="Q16" s="48" t="e">
        <f t="shared" si="5"/>
        <v>#REF!</v>
      </c>
      <c r="R16" s="8"/>
      <c r="S16" s="8"/>
      <c r="T16" s="8"/>
    </row>
    <row r="17" spans="1:20" ht="134.25" customHeight="1">
      <c r="A17" s="2">
        <v>1.1</v>
      </c>
      <c r="B17" s="135" t="s">
        <v>11</v>
      </c>
      <c r="C17" s="136" t="s">
        <v>2</v>
      </c>
      <c r="D17" s="133">
        <v>400</v>
      </c>
      <c r="E17" s="142">
        <v>250000</v>
      </c>
      <c r="F17" s="137">
        <f t="shared" si="0"/>
        <v>300000</v>
      </c>
      <c r="G17" s="137">
        <v>625</v>
      </c>
      <c r="H17" s="137">
        <f t="shared" si="1"/>
        <v>750</v>
      </c>
      <c r="I17" s="42"/>
      <c r="J17" s="42"/>
      <c r="K17" s="137">
        <f t="shared" si="2"/>
        <v>0</v>
      </c>
      <c r="L17" s="137">
        <f t="shared" si="3"/>
        <v>0</v>
      </c>
      <c r="M17" s="137">
        <f t="shared" si="4"/>
        <v>0</v>
      </c>
      <c r="N17" s="79" t="e">
        <f>+#REF!*#REF!</f>
        <v>#REF!</v>
      </c>
      <c r="O17" s="43">
        <v>150000</v>
      </c>
      <c r="P17" s="44" t="e">
        <f>+#REF!</f>
        <v>#REF!</v>
      </c>
      <c r="Q17" s="45" t="e">
        <f t="shared" si="5"/>
        <v>#REF!</v>
      </c>
      <c r="R17" s="8"/>
      <c r="S17" s="8"/>
      <c r="T17" s="8"/>
    </row>
    <row r="18" spans="1:20" ht="161.25" customHeight="1">
      <c r="A18" s="2">
        <v>1.11</v>
      </c>
      <c r="B18" s="135" t="s">
        <v>12</v>
      </c>
      <c r="C18" s="136" t="s">
        <v>2</v>
      </c>
      <c r="D18" s="133">
        <v>40</v>
      </c>
      <c r="E18" s="142">
        <v>23333.33</v>
      </c>
      <c r="F18" s="137">
        <f t="shared" si="0"/>
        <v>27999.996000000003</v>
      </c>
      <c r="G18" s="133">
        <v>583.33</v>
      </c>
      <c r="H18" s="137">
        <f t="shared" si="1"/>
        <v>699.996</v>
      </c>
      <c r="I18" s="42"/>
      <c r="J18" s="42"/>
      <c r="K18" s="137">
        <f t="shared" si="2"/>
        <v>0</v>
      </c>
      <c r="L18" s="137">
        <f t="shared" si="3"/>
        <v>0</v>
      </c>
      <c r="M18" s="137">
        <f t="shared" si="4"/>
        <v>0</v>
      </c>
      <c r="N18" s="79" t="e">
        <f>+#REF!*#REF!</f>
        <v>#REF!</v>
      </c>
      <c r="O18" s="43">
        <v>14000</v>
      </c>
      <c r="P18" s="44" t="e">
        <f>+#REF!</f>
        <v>#REF!</v>
      </c>
      <c r="Q18" s="45" t="e">
        <f t="shared" si="5"/>
        <v>#REF!</v>
      </c>
      <c r="R18" s="8"/>
      <c r="S18" s="8"/>
      <c r="T18" s="8"/>
    </row>
    <row r="19" spans="1:20" ht="133.5" customHeight="1">
      <c r="A19" s="2">
        <v>1.12</v>
      </c>
      <c r="B19" s="135" t="s">
        <v>13</v>
      </c>
      <c r="C19" s="136" t="s">
        <v>2</v>
      </c>
      <c r="D19" s="133">
        <v>300</v>
      </c>
      <c r="E19" s="142">
        <v>162500</v>
      </c>
      <c r="F19" s="137">
        <f t="shared" si="0"/>
        <v>195000</v>
      </c>
      <c r="G19" s="133">
        <v>541.67</v>
      </c>
      <c r="H19" s="137">
        <f t="shared" si="1"/>
        <v>650.0039999999999</v>
      </c>
      <c r="I19" s="42"/>
      <c r="J19" s="42"/>
      <c r="K19" s="137">
        <f t="shared" si="2"/>
        <v>0</v>
      </c>
      <c r="L19" s="137">
        <f t="shared" si="3"/>
        <v>0</v>
      </c>
      <c r="M19" s="137">
        <f t="shared" si="4"/>
        <v>0</v>
      </c>
      <c r="N19" s="79" t="e">
        <f>+#REF!*#REF!</f>
        <v>#REF!</v>
      </c>
      <c r="O19" s="43">
        <v>97500</v>
      </c>
      <c r="P19" s="44" t="e">
        <f>+#REF!</f>
        <v>#REF!</v>
      </c>
      <c r="Q19" s="45" t="e">
        <f t="shared" si="5"/>
        <v>#REF!</v>
      </c>
      <c r="R19" s="8"/>
      <c r="S19" s="8"/>
      <c r="T19" s="8"/>
    </row>
    <row r="20" spans="1:20" ht="54" customHeight="1">
      <c r="A20" s="2">
        <v>1.13</v>
      </c>
      <c r="B20" s="135" t="s">
        <v>14</v>
      </c>
      <c r="C20" s="136" t="s">
        <v>2</v>
      </c>
      <c r="D20" s="133">
        <v>200</v>
      </c>
      <c r="E20" s="142">
        <v>10000</v>
      </c>
      <c r="F20" s="137">
        <f t="shared" si="0"/>
        <v>12000</v>
      </c>
      <c r="G20" s="137">
        <v>50</v>
      </c>
      <c r="H20" s="137">
        <f t="shared" si="1"/>
        <v>60</v>
      </c>
      <c r="I20" s="42"/>
      <c r="J20" s="42"/>
      <c r="K20" s="137">
        <f t="shared" si="2"/>
        <v>0</v>
      </c>
      <c r="L20" s="137">
        <f t="shared" si="3"/>
        <v>0</v>
      </c>
      <c r="M20" s="137">
        <f t="shared" si="4"/>
        <v>0</v>
      </c>
      <c r="N20" s="79" t="e">
        <f>+#REF!*#REF!</f>
        <v>#REF!</v>
      </c>
      <c r="O20" s="43">
        <v>6000</v>
      </c>
      <c r="P20" s="44" t="e">
        <f>+#REF!</f>
        <v>#REF!</v>
      </c>
      <c r="Q20" s="45" t="e">
        <f t="shared" si="5"/>
        <v>#REF!</v>
      </c>
      <c r="R20" s="8"/>
      <c r="S20" s="8"/>
      <c r="T20" s="8"/>
    </row>
    <row r="21" spans="1:20" ht="63" customHeight="1">
      <c r="A21" s="2">
        <v>1.14</v>
      </c>
      <c r="B21" s="135" t="s">
        <v>15</v>
      </c>
      <c r="C21" s="136" t="s">
        <v>2</v>
      </c>
      <c r="D21" s="133">
        <v>600</v>
      </c>
      <c r="E21" s="142">
        <v>9600</v>
      </c>
      <c r="F21" s="137">
        <f t="shared" si="0"/>
        <v>11520</v>
      </c>
      <c r="G21" s="137">
        <v>16</v>
      </c>
      <c r="H21" s="137">
        <f t="shared" si="1"/>
        <v>19.2</v>
      </c>
      <c r="I21" s="42"/>
      <c r="J21" s="42"/>
      <c r="K21" s="137">
        <f t="shared" si="2"/>
        <v>0</v>
      </c>
      <c r="L21" s="137">
        <f t="shared" si="3"/>
        <v>0</v>
      </c>
      <c r="M21" s="137">
        <f t="shared" si="4"/>
        <v>0</v>
      </c>
      <c r="N21" s="79" t="e">
        <f>+#REF!*#REF!</f>
        <v>#REF!</v>
      </c>
      <c r="O21" s="43">
        <v>5760</v>
      </c>
      <c r="P21" s="44" t="e">
        <f>+#REF!</f>
        <v>#REF!</v>
      </c>
      <c r="Q21" s="45" t="e">
        <f t="shared" si="5"/>
        <v>#REF!</v>
      </c>
      <c r="R21" s="8"/>
      <c r="S21" s="8"/>
      <c r="T21" s="8"/>
    </row>
    <row r="22" spans="1:20" ht="47.25" customHeight="1" thickBot="1">
      <c r="A22" s="2">
        <v>1.15</v>
      </c>
      <c r="B22" s="135" t="s">
        <v>4</v>
      </c>
      <c r="C22" s="136" t="s">
        <v>2</v>
      </c>
      <c r="D22" s="133">
        <v>20</v>
      </c>
      <c r="E22" s="142">
        <v>25000</v>
      </c>
      <c r="F22" s="137">
        <f t="shared" si="0"/>
        <v>30000</v>
      </c>
      <c r="G22" s="137">
        <v>1250</v>
      </c>
      <c r="H22" s="137">
        <f t="shared" si="1"/>
        <v>1500</v>
      </c>
      <c r="I22" s="42"/>
      <c r="J22" s="42"/>
      <c r="K22" s="137">
        <f t="shared" si="2"/>
        <v>0</v>
      </c>
      <c r="L22" s="137">
        <f t="shared" si="3"/>
        <v>0</v>
      </c>
      <c r="M22" s="137">
        <f t="shared" si="4"/>
        <v>0</v>
      </c>
      <c r="N22" s="62" t="e">
        <f>+#REF!*#REF!</f>
        <v>#REF!</v>
      </c>
      <c r="O22" s="61">
        <v>15000</v>
      </c>
      <c r="P22" s="47" t="e">
        <f>+#REF!</f>
        <v>#REF!</v>
      </c>
      <c r="Q22" s="48" t="e">
        <f t="shared" si="5"/>
        <v>#REF!</v>
      </c>
      <c r="R22" s="8"/>
      <c r="S22" s="8"/>
      <c r="T22" s="8"/>
    </row>
    <row r="23" spans="1:20" ht="32.25" customHeight="1" thickBot="1">
      <c r="A23" s="151"/>
      <c r="B23" s="157" t="s">
        <v>94</v>
      </c>
      <c r="C23" s="158"/>
      <c r="D23" s="159"/>
      <c r="E23" s="153">
        <f>SUM(E8:E22)</f>
        <v>888766.6699999999</v>
      </c>
      <c r="F23" s="152"/>
      <c r="G23" s="152"/>
      <c r="H23" s="152"/>
      <c r="I23" s="151"/>
      <c r="J23" s="151"/>
      <c r="K23" s="151"/>
      <c r="L23" s="154">
        <f>SUM(L8:L22)</f>
        <v>0</v>
      </c>
      <c r="M23" s="154">
        <f t="shared" si="4"/>
        <v>0</v>
      </c>
      <c r="P23" s="51" t="e">
        <f>SUM(P8:P22)</f>
        <v>#REF!</v>
      </c>
      <c r="Q23" s="52" t="e">
        <f>SUM(Q8:Q22)</f>
        <v>#REF!</v>
      </c>
      <c r="R23" s="8"/>
      <c r="S23" s="8"/>
      <c r="T23" s="8"/>
    </row>
    <row r="24" spans="1:18" ht="30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P24" s="10" t="e">
        <f>+P23*1.2</f>
        <v>#REF!</v>
      </c>
      <c r="Q24" s="10" t="e">
        <f>+Q23*1.2</f>
        <v>#REF!</v>
      </c>
      <c r="R24" s="8"/>
    </row>
    <row r="25" spans="1:17" ht="57.75" customHeight="1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P25" s="50" t="s">
        <v>58</v>
      </c>
      <c r="Q25" s="50" t="s">
        <v>57</v>
      </c>
    </row>
    <row r="26" spans="1:13" ht="12.7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</row>
    <row r="27" spans="1:13" ht="15">
      <c r="A27" s="84"/>
      <c r="B27" s="138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</row>
    <row r="28" spans="1:13" ht="12.7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</row>
    <row r="29" spans="1:13" ht="12.7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</row>
    <row r="30" spans="1:13" ht="23.25" customHeight="1">
      <c r="A30" s="84"/>
      <c r="B30" s="139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spans="1:13" ht="22.5" customHeight="1">
      <c r="A31" s="84"/>
      <c r="B31" s="140"/>
      <c r="C31" s="141"/>
      <c r="D31" s="84"/>
      <c r="E31" s="84"/>
      <c r="F31" s="84"/>
      <c r="G31" s="84"/>
      <c r="H31" s="84"/>
      <c r="I31" s="84"/>
      <c r="J31" s="84"/>
      <c r="K31" s="84"/>
      <c r="L31" s="84"/>
      <c r="M31" s="84"/>
    </row>
    <row r="32" spans="1:13" ht="26.25" customHeight="1">
      <c r="A32" s="84"/>
      <c r="B32" s="140"/>
      <c r="C32" s="141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2:3" ht="12.75">
      <c r="B33" s="7"/>
      <c r="C33" s="7"/>
    </row>
  </sheetData>
  <sheetProtection/>
  <mergeCells count="4">
    <mergeCell ref="B1:I1"/>
    <mergeCell ref="B23:D23"/>
    <mergeCell ref="B2:G2"/>
    <mergeCell ref="A7:C7"/>
  </mergeCells>
  <printOptions/>
  <pageMargins left="0.2" right="0.22" top="0.17" bottom="0.18" header="0" footer="0"/>
  <pageSetup horizontalDpi="600" verticalDpi="600" orientation="landscape" scale="50" r:id="rId1"/>
  <colBreaks count="1" manualBreakCount="1">
    <brk id="13" max="33" man="1"/>
  </colBreaks>
  <ignoredErrors>
    <ignoredError sqref="O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tabSelected="1" view="pageBreakPreview" zoomScale="75" zoomScaleNormal="75" zoomScaleSheetLayoutView="75" zoomScalePageLayoutView="0" workbookViewId="0" topLeftCell="A13">
      <selection activeCell="B15" sqref="B15"/>
    </sheetView>
  </sheetViews>
  <sheetFormatPr defaultColWidth="9.140625" defaultRowHeight="12.75"/>
  <cols>
    <col min="1" max="1" width="8.00390625" style="0" customWidth="1"/>
    <col min="2" max="2" width="10.00390625" style="0" customWidth="1"/>
    <col min="3" max="3" width="37.28125" style="0" customWidth="1"/>
    <col min="4" max="4" width="35.00390625" style="0" customWidth="1"/>
    <col min="5" max="5" width="13.7109375" style="0" customWidth="1"/>
    <col min="6" max="6" width="9.00390625" style="0" customWidth="1"/>
    <col min="7" max="7" width="7.7109375" style="0" customWidth="1"/>
    <col min="8" max="8" width="10.8515625" style="0" customWidth="1"/>
    <col min="9" max="9" width="11.57421875" style="0" customWidth="1"/>
    <col min="10" max="10" width="10.28125" style="0" customWidth="1"/>
    <col min="11" max="11" width="14.57421875" style="0" customWidth="1"/>
    <col min="12" max="12" width="9.28125" style="0" customWidth="1"/>
    <col min="13" max="13" width="10.7109375" style="0" customWidth="1"/>
    <col min="14" max="14" width="12.00390625" style="0" customWidth="1"/>
    <col min="15" max="15" width="13.8515625" style="84" customWidth="1"/>
    <col min="16" max="16" width="14.421875" style="0" customWidth="1"/>
    <col min="17" max="17" width="15.00390625" style="0" customWidth="1"/>
    <col min="18" max="18" width="12.140625" style="0" customWidth="1"/>
    <col min="19" max="19" width="10.8515625" style="0" customWidth="1"/>
  </cols>
  <sheetData>
    <row r="1" spans="3:14" ht="36" customHeight="1">
      <c r="C1" s="155" t="s">
        <v>78</v>
      </c>
      <c r="D1" s="155"/>
      <c r="E1" s="155"/>
      <c r="F1" s="155"/>
      <c r="G1" s="155"/>
      <c r="H1" s="155"/>
      <c r="I1" s="155"/>
      <c r="J1" s="156"/>
      <c r="K1" s="156"/>
      <c r="L1" s="91"/>
      <c r="N1" s="68" t="s">
        <v>77</v>
      </c>
    </row>
    <row r="2" spans="2:12" ht="41.25" customHeight="1">
      <c r="B2" s="15" t="s">
        <v>56</v>
      </c>
      <c r="C2" s="160" t="s">
        <v>76</v>
      </c>
      <c r="D2" s="161"/>
      <c r="E2" s="161"/>
      <c r="F2" s="161"/>
      <c r="G2" s="161"/>
      <c r="H2" s="161"/>
      <c r="I2" s="161"/>
      <c r="J2" s="161"/>
      <c r="K2" s="161"/>
      <c r="L2" s="90"/>
    </row>
    <row r="3" spans="3:12" ht="24" thickBot="1">
      <c r="C3" s="32"/>
      <c r="D3" s="31"/>
      <c r="E3" s="31"/>
      <c r="F3" s="31"/>
      <c r="G3" s="31"/>
      <c r="H3" s="31"/>
      <c r="I3" s="31"/>
      <c r="J3" s="31"/>
      <c r="K3" s="31"/>
      <c r="L3" s="31"/>
    </row>
    <row r="4" spans="1:17" ht="135.75" thickBot="1">
      <c r="A4" s="69" t="s">
        <v>59</v>
      </c>
      <c r="B4" s="64" t="s">
        <v>60</v>
      </c>
      <c r="C4" s="65" t="s">
        <v>61</v>
      </c>
      <c r="D4" s="65" t="s">
        <v>62</v>
      </c>
      <c r="E4" s="66" t="s">
        <v>63</v>
      </c>
      <c r="F4" s="66" t="s">
        <v>0</v>
      </c>
      <c r="G4" s="66" t="s">
        <v>89</v>
      </c>
      <c r="H4" s="66" t="s">
        <v>64</v>
      </c>
      <c r="I4" s="66" t="s">
        <v>74</v>
      </c>
      <c r="J4" s="65" t="s">
        <v>72</v>
      </c>
      <c r="K4" s="67" t="s">
        <v>73</v>
      </c>
      <c r="L4" s="147" t="s">
        <v>93</v>
      </c>
      <c r="M4" s="149" t="s">
        <v>90</v>
      </c>
      <c r="N4" s="148" t="s">
        <v>91</v>
      </c>
      <c r="O4" s="150" t="s">
        <v>92</v>
      </c>
      <c r="P4" s="145" t="s">
        <v>87</v>
      </c>
      <c r="Q4" s="146" t="s">
        <v>88</v>
      </c>
    </row>
    <row r="5" spans="1:17" ht="20.25" customHeight="1" thickBot="1">
      <c r="A5" s="165" t="s">
        <v>67</v>
      </c>
      <c r="B5" s="166"/>
      <c r="C5" s="166"/>
      <c r="D5" s="166"/>
      <c r="E5" s="166"/>
      <c r="F5" s="166"/>
      <c r="G5" s="166"/>
      <c r="H5" s="81"/>
      <c r="I5" s="81"/>
      <c r="J5" s="81"/>
      <c r="K5" s="81"/>
      <c r="L5" s="81"/>
      <c r="M5" s="81"/>
      <c r="N5" s="81"/>
      <c r="O5" s="95"/>
      <c r="P5" s="92"/>
      <c r="Q5" s="92"/>
    </row>
    <row r="6" spans="1:19" ht="73.5" customHeight="1">
      <c r="A6" s="19">
        <v>2</v>
      </c>
      <c r="B6" s="19">
        <v>2.1</v>
      </c>
      <c r="C6" s="18" t="s">
        <v>21</v>
      </c>
      <c r="D6" s="18" t="s">
        <v>22</v>
      </c>
      <c r="E6" s="29" t="s">
        <v>23</v>
      </c>
      <c r="F6" s="29" t="s">
        <v>2</v>
      </c>
      <c r="G6" s="19">
        <v>1</v>
      </c>
      <c r="H6" s="20">
        <v>6.83</v>
      </c>
      <c r="I6" s="21">
        <v>6.83</v>
      </c>
      <c r="J6" s="82">
        <v>60</v>
      </c>
      <c r="K6" s="21">
        <f>I6*J6</f>
        <v>409.8</v>
      </c>
      <c r="L6" s="21"/>
      <c r="M6" s="109"/>
      <c r="N6" s="109"/>
      <c r="O6" s="110"/>
      <c r="P6" s="111">
        <f>N6*O6</f>
        <v>0</v>
      </c>
      <c r="Q6" s="112">
        <f>P6*1.2</f>
        <v>0</v>
      </c>
      <c r="R6" s="80"/>
      <c r="S6" s="8"/>
    </row>
    <row r="7" spans="1:19" ht="60" customHeight="1">
      <c r="A7" s="23">
        <v>2</v>
      </c>
      <c r="B7" s="23">
        <v>2.2</v>
      </c>
      <c r="C7" s="22" t="s">
        <v>21</v>
      </c>
      <c r="D7" s="22" t="s">
        <v>24</v>
      </c>
      <c r="E7" s="23" t="s">
        <v>25</v>
      </c>
      <c r="F7" s="30" t="s">
        <v>2</v>
      </c>
      <c r="G7" s="23">
        <v>1</v>
      </c>
      <c r="H7" s="24">
        <v>8.95</v>
      </c>
      <c r="I7" s="25">
        <v>8.95</v>
      </c>
      <c r="J7" s="83">
        <v>300</v>
      </c>
      <c r="K7" s="25">
        <f aca="true" t="shared" si="0" ref="K7:K23">I7*J7</f>
        <v>2685</v>
      </c>
      <c r="L7" s="25"/>
      <c r="M7" s="113"/>
      <c r="N7" s="113"/>
      <c r="O7" s="110"/>
      <c r="P7" s="44">
        <f aca="true" t="shared" si="1" ref="P7:P23">N7*O7</f>
        <v>0</v>
      </c>
      <c r="Q7" s="112">
        <f aca="true" t="shared" si="2" ref="Q7:Q23">P7*1.2</f>
        <v>0</v>
      </c>
      <c r="R7" s="80"/>
      <c r="S7" s="8"/>
    </row>
    <row r="8" spans="1:19" ht="57" customHeight="1">
      <c r="A8" s="23">
        <v>2</v>
      </c>
      <c r="B8" s="23">
        <v>2.3</v>
      </c>
      <c r="C8" s="22" t="s">
        <v>21</v>
      </c>
      <c r="D8" s="22" t="s">
        <v>26</v>
      </c>
      <c r="E8" s="30" t="s">
        <v>27</v>
      </c>
      <c r="F8" s="30" t="s">
        <v>2</v>
      </c>
      <c r="G8" s="23">
        <v>1</v>
      </c>
      <c r="H8" s="24">
        <v>24.5</v>
      </c>
      <c r="I8" s="25">
        <v>24.5</v>
      </c>
      <c r="J8" s="83">
        <v>200</v>
      </c>
      <c r="K8" s="25">
        <f t="shared" si="0"/>
        <v>4900</v>
      </c>
      <c r="L8" s="25"/>
      <c r="M8" s="113"/>
      <c r="N8" s="113"/>
      <c r="O8" s="110"/>
      <c r="P8" s="44">
        <f t="shared" si="1"/>
        <v>0</v>
      </c>
      <c r="Q8" s="112">
        <f t="shared" si="2"/>
        <v>0</v>
      </c>
      <c r="R8" s="80"/>
      <c r="S8" s="8"/>
    </row>
    <row r="9" spans="1:19" ht="56.25" customHeight="1">
      <c r="A9" s="23">
        <v>2</v>
      </c>
      <c r="B9" s="23">
        <v>2.4</v>
      </c>
      <c r="C9" s="22" t="s">
        <v>21</v>
      </c>
      <c r="D9" s="22" t="s">
        <v>28</v>
      </c>
      <c r="E9" s="30" t="s">
        <v>25</v>
      </c>
      <c r="F9" s="30" t="s">
        <v>2</v>
      </c>
      <c r="G9" s="23">
        <v>1</v>
      </c>
      <c r="H9" s="24">
        <v>19.9</v>
      </c>
      <c r="I9" s="25">
        <v>19.9</v>
      </c>
      <c r="J9" s="83">
        <v>300</v>
      </c>
      <c r="K9" s="25">
        <f t="shared" si="0"/>
        <v>5970</v>
      </c>
      <c r="L9" s="25"/>
      <c r="M9" s="113"/>
      <c r="N9" s="113"/>
      <c r="O9" s="114"/>
      <c r="P9" s="44">
        <f t="shared" si="1"/>
        <v>0</v>
      </c>
      <c r="Q9" s="112">
        <f t="shared" si="2"/>
        <v>0</v>
      </c>
      <c r="R9" s="80"/>
      <c r="S9" s="8"/>
    </row>
    <row r="10" spans="1:19" ht="62.25" customHeight="1">
      <c r="A10" s="23">
        <v>2</v>
      </c>
      <c r="B10" s="23">
        <v>2.5</v>
      </c>
      <c r="C10" s="22" t="s">
        <v>21</v>
      </c>
      <c r="D10" s="22" t="s">
        <v>29</v>
      </c>
      <c r="E10" s="30" t="s">
        <v>25</v>
      </c>
      <c r="F10" s="30" t="s">
        <v>2</v>
      </c>
      <c r="G10" s="23">
        <v>1</v>
      </c>
      <c r="H10" s="24">
        <v>23.1</v>
      </c>
      <c r="I10" s="25">
        <v>23.1</v>
      </c>
      <c r="J10" s="83">
        <v>240</v>
      </c>
      <c r="K10" s="25">
        <f t="shared" si="0"/>
        <v>5544</v>
      </c>
      <c r="L10" s="25"/>
      <c r="M10" s="113"/>
      <c r="N10" s="113"/>
      <c r="O10" s="114"/>
      <c r="P10" s="44">
        <f t="shared" si="1"/>
        <v>0</v>
      </c>
      <c r="Q10" s="112">
        <f t="shared" si="2"/>
        <v>0</v>
      </c>
      <c r="R10" s="80"/>
      <c r="S10" s="8"/>
    </row>
    <row r="11" spans="1:19" ht="42" customHeight="1">
      <c r="A11" s="23">
        <v>2</v>
      </c>
      <c r="B11" s="23">
        <v>2.6</v>
      </c>
      <c r="C11" s="22" t="s">
        <v>21</v>
      </c>
      <c r="D11" s="22" t="s">
        <v>30</v>
      </c>
      <c r="E11" s="30" t="s">
        <v>25</v>
      </c>
      <c r="F11" s="30" t="s">
        <v>2</v>
      </c>
      <c r="G11" s="23">
        <v>1</v>
      </c>
      <c r="H11" s="24">
        <v>26</v>
      </c>
      <c r="I11" s="25">
        <v>26</v>
      </c>
      <c r="J11" s="83">
        <v>80</v>
      </c>
      <c r="K11" s="25">
        <f t="shared" si="0"/>
        <v>2080</v>
      </c>
      <c r="L11" s="25"/>
      <c r="M11" s="113"/>
      <c r="N11" s="113"/>
      <c r="O11" s="114"/>
      <c r="P11" s="44">
        <f t="shared" si="1"/>
        <v>0</v>
      </c>
      <c r="Q11" s="112">
        <f t="shared" si="2"/>
        <v>0</v>
      </c>
      <c r="R11" s="80"/>
      <c r="S11" s="8"/>
    </row>
    <row r="12" spans="1:19" ht="42" customHeight="1">
      <c r="A12" s="23">
        <v>2</v>
      </c>
      <c r="B12" s="23">
        <v>2.7</v>
      </c>
      <c r="C12" s="22" t="s">
        <v>21</v>
      </c>
      <c r="D12" s="22" t="s">
        <v>31</v>
      </c>
      <c r="E12" s="30" t="s">
        <v>32</v>
      </c>
      <c r="F12" s="30" t="s">
        <v>2</v>
      </c>
      <c r="G12" s="23">
        <v>1</v>
      </c>
      <c r="H12" s="24">
        <v>10.8</v>
      </c>
      <c r="I12" s="25">
        <v>10.8</v>
      </c>
      <c r="J12" s="83">
        <v>50</v>
      </c>
      <c r="K12" s="25">
        <f t="shared" si="0"/>
        <v>540</v>
      </c>
      <c r="L12" s="25"/>
      <c r="M12" s="113"/>
      <c r="N12" s="113"/>
      <c r="O12" s="114"/>
      <c r="P12" s="44">
        <f t="shared" si="1"/>
        <v>0</v>
      </c>
      <c r="Q12" s="112">
        <f t="shared" si="2"/>
        <v>0</v>
      </c>
      <c r="R12" s="80"/>
      <c r="S12" s="8"/>
    </row>
    <row r="13" spans="1:19" ht="41.25" customHeight="1">
      <c r="A13" s="23">
        <v>2</v>
      </c>
      <c r="B13" s="23">
        <v>2.8</v>
      </c>
      <c r="C13" s="22" t="s">
        <v>21</v>
      </c>
      <c r="D13" s="22" t="s">
        <v>48</v>
      </c>
      <c r="E13" s="30" t="s">
        <v>33</v>
      </c>
      <c r="F13" s="30" t="s">
        <v>2</v>
      </c>
      <c r="G13" s="23">
        <v>1</v>
      </c>
      <c r="H13" s="24">
        <v>10.8</v>
      </c>
      <c r="I13" s="25">
        <v>10.8</v>
      </c>
      <c r="J13" s="83">
        <v>100</v>
      </c>
      <c r="K13" s="25">
        <f t="shared" si="0"/>
        <v>1080</v>
      </c>
      <c r="L13" s="25"/>
      <c r="M13" s="113"/>
      <c r="N13" s="113"/>
      <c r="O13" s="114"/>
      <c r="P13" s="44">
        <f t="shared" si="1"/>
        <v>0</v>
      </c>
      <c r="Q13" s="112">
        <f t="shared" si="2"/>
        <v>0</v>
      </c>
      <c r="R13" s="80"/>
      <c r="S13" s="8"/>
    </row>
    <row r="14" spans="1:19" ht="95.25" customHeight="1">
      <c r="A14" s="23">
        <v>2</v>
      </c>
      <c r="B14" s="23">
        <v>2.9</v>
      </c>
      <c r="C14" s="22" t="s">
        <v>21</v>
      </c>
      <c r="D14" s="22" t="s">
        <v>34</v>
      </c>
      <c r="E14" s="30" t="s">
        <v>35</v>
      </c>
      <c r="F14" s="30" t="s">
        <v>2</v>
      </c>
      <c r="G14" s="23">
        <v>1</v>
      </c>
      <c r="H14" s="24">
        <v>16.6</v>
      </c>
      <c r="I14" s="25">
        <v>16.6</v>
      </c>
      <c r="J14" s="83">
        <v>600</v>
      </c>
      <c r="K14" s="25">
        <f t="shared" si="0"/>
        <v>9960</v>
      </c>
      <c r="L14" s="25"/>
      <c r="M14" s="113"/>
      <c r="N14" s="113"/>
      <c r="O14" s="114"/>
      <c r="P14" s="44">
        <f t="shared" si="1"/>
        <v>0</v>
      </c>
      <c r="Q14" s="112">
        <f t="shared" si="2"/>
        <v>0</v>
      </c>
      <c r="R14" s="80"/>
      <c r="S14" s="8"/>
    </row>
    <row r="15" spans="1:19" ht="94.5" customHeight="1">
      <c r="A15" s="23">
        <v>2</v>
      </c>
      <c r="B15" s="96">
        <v>2.1</v>
      </c>
      <c r="C15" s="22" t="s">
        <v>21</v>
      </c>
      <c r="D15" s="22" t="s">
        <v>36</v>
      </c>
      <c r="E15" s="30" t="s">
        <v>37</v>
      </c>
      <c r="F15" s="30" t="s">
        <v>2</v>
      </c>
      <c r="G15" s="23">
        <v>1</v>
      </c>
      <c r="H15" s="24">
        <v>16.7</v>
      </c>
      <c r="I15" s="25">
        <v>16.7</v>
      </c>
      <c r="J15" s="83">
        <v>100</v>
      </c>
      <c r="K15" s="25">
        <f t="shared" si="0"/>
        <v>1670</v>
      </c>
      <c r="L15" s="25"/>
      <c r="M15" s="113"/>
      <c r="N15" s="113"/>
      <c r="O15" s="114"/>
      <c r="P15" s="44">
        <f t="shared" si="1"/>
        <v>0</v>
      </c>
      <c r="Q15" s="112">
        <f t="shared" si="2"/>
        <v>0</v>
      </c>
      <c r="R15" s="80"/>
      <c r="S15" s="8"/>
    </row>
    <row r="16" spans="1:19" ht="96.75" customHeight="1">
      <c r="A16" s="23">
        <v>2</v>
      </c>
      <c r="B16" s="23">
        <v>2.11</v>
      </c>
      <c r="C16" s="22" t="s">
        <v>21</v>
      </c>
      <c r="D16" s="22" t="s">
        <v>38</v>
      </c>
      <c r="E16" s="30" t="s">
        <v>39</v>
      </c>
      <c r="F16" s="30" t="s">
        <v>2</v>
      </c>
      <c r="G16" s="23">
        <v>1</v>
      </c>
      <c r="H16" s="24">
        <v>16.7</v>
      </c>
      <c r="I16" s="25">
        <v>16.7</v>
      </c>
      <c r="J16" s="83">
        <v>400</v>
      </c>
      <c r="K16" s="25">
        <f t="shared" si="0"/>
        <v>6680</v>
      </c>
      <c r="L16" s="25"/>
      <c r="M16" s="113"/>
      <c r="N16" s="113"/>
      <c r="O16" s="114"/>
      <c r="P16" s="44">
        <f t="shared" si="1"/>
        <v>0</v>
      </c>
      <c r="Q16" s="112">
        <f t="shared" si="2"/>
        <v>0</v>
      </c>
      <c r="R16" s="80"/>
      <c r="S16" s="8"/>
    </row>
    <row r="17" spans="1:19" ht="114" customHeight="1">
      <c r="A17" s="23">
        <v>2</v>
      </c>
      <c r="B17" s="23">
        <v>2.12</v>
      </c>
      <c r="C17" s="22" t="s">
        <v>21</v>
      </c>
      <c r="D17" s="22" t="s">
        <v>40</v>
      </c>
      <c r="E17" s="30" t="s">
        <v>41</v>
      </c>
      <c r="F17" s="30" t="s">
        <v>2</v>
      </c>
      <c r="G17" s="23">
        <v>1</v>
      </c>
      <c r="H17" s="24">
        <v>6.9</v>
      </c>
      <c r="I17" s="25">
        <v>6.9</v>
      </c>
      <c r="J17" s="83">
        <v>800</v>
      </c>
      <c r="K17" s="25">
        <f t="shared" si="0"/>
        <v>5520</v>
      </c>
      <c r="L17" s="25"/>
      <c r="M17" s="113"/>
      <c r="N17" s="113"/>
      <c r="O17" s="114"/>
      <c r="P17" s="44">
        <f t="shared" si="1"/>
        <v>0</v>
      </c>
      <c r="Q17" s="112">
        <f t="shared" si="2"/>
        <v>0</v>
      </c>
      <c r="R17" s="80"/>
      <c r="S17" s="8"/>
    </row>
    <row r="18" spans="1:19" ht="115.5" customHeight="1">
      <c r="A18" s="23">
        <v>2</v>
      </c>
      <c r="B18" s="23">
        <v>2.13</v>
      </c>
      <c r="C18" s="22" t="s">
        <v>21</v>
      </c>
      <c r="D18" s="22" t="s">
        <v>42</v>
      </c>
      <c r="E18" s="30" t="s">
        <v>43</v>
      </c>
      <c r="F18" s="30" t="s">
        <v>2</v>
      </c>
      <c r="G18" s="23">
        <v>1</v>
      </c>
      <c r="H18" s="24">
        <v>17</v>
      </c>
      <c r="I18" s="25">
        <v>17</v>
      </c>
      <c r="J18" s="83">
        <v>100</v>
      </c>
      <c r="K18" s="25">
        <f t="shared" si="0"/>
        <v>1700</v>
      </c>
      <c r="L18" s="25"/>
      <c r="M18" s="113"/>
      <c r="N18" s="113"/>
      <c r="O18" s="114"/>
      <c r="P18" s="44">
        <f t="shared" si="1"/>
        <v>0</v>
      </c>
      <c r="Q18" s="112">
        <f t="shared" si="2"/>
        <v>0</v>
      </c>
      <c r="R18" s="80"/>
      <c r="S18" s="8"/>
    </row>
    <row r="19" spans="1:19" ht="57" customHeight="1">
      <c r="A19" s="23">
        <v>2</v>
      </c>
      <c r="B19" s="23">
        <v>2.14</v>
      </c>
      <c r="C19" s="22" t="s">
        <v>21</v>
      </c>
      <c r="D19" s="22" t="s">
        <v>44</v>
      </c>
      <c r="E19" s="30" t="s">
        <v>25</v>
      </c>
      <c r="F19" s="30" t="s">
        <v>2</v>
      </c>
      <c r="G19" s="23">
        <v>1</v>
      </c>
      <c r="H19" s="24">
        <v>17</v>
      </c>
      <c r="I19" s="25">
        <v>17</v>
      </c>
      <c r="J19" s="83">
        <v>600</v>
      </c>
      <c r="K19" s="25">
        <f t="shared" si="0"/>
        <v>10200</v>
      </c>
      <c r="L19" s="25"/>
      <c r="M19" s="113"/>
      <c r="N19" s="113"/>
      <c r="O19" s="114"/>
      <c r="P19" s="44">
        <f t="shared" si="1"/>
        <v>0</v>
      </c>
      <c r="Q19" s="112">
        <f t="shared" si="2"/>
        <v>0</v>
      </c>
      <c r="R19" s="80"/>
      <c r="S19" s="8"/>
    </row>
    <row r="20" spans="1:19" ht="56.25" customHeight="1">
      <c r="A20" s="23">
        <v>2</v>
      </c>
      <c r="B20" s="23">
        <v>2.15</v>
      </c>
      <c r="C20" s="22" t="s">
        <v>21</v>
      </c>
      <c r="D20" s="22" t="s">
        <v>45</v>
      </c>
      <c r="E20" s="30" t="s">
        <v>25</v>
      </c>
      <c r="F20" s="30" t="s">
        <v>2</v>
      </c>
      <c r="G20" s="23">
        <v>1</v>
      </c>
      <c r="H20" s="24">
        <v>17</v>
      </c>
      <c r="I20" s="25">
        <v>17</v>
      </c>
      <c r="J20" s="83">
        <v>40</v>
      </c>
      <c r="K20" s="25">
        <f t="shared" si="0"/>
        <v>680</v>
      </c>
      <c r="L20" s="25"/>
      <c r="M20" s="113"/>
      <c r="N20" s="113"/>
      <c r="O20" s="114"/>
      <c r="P20" s="44">
        <f t="shared" si="1"/>
        <v>0</v>
      </c>
      <c r="Q20" s="112">
        <f t="shared" si="2"/>
        <v>0</v>
      </c>
      <c r="R20" s="80"/>
      <c r="S20" s="8"/>
    </row>
    <row r="21" spans="1:19" ht="47.25" customHeight="1">
      <c r="A21" s="23">
        <v>2</v>
      </c>
      <c r="B21" s="23">
        <v>2.16</v>
      </c>
      <c r="C21" s="22" t="s">
        <v>21</v>
      </c>
      <c r="D21" s="22" t="s">
        <v>46</v>
      </c>
      <c r="E21" s="30" t="s">
        <v>25</v>
      </c>
      <c r="F21" s="30" t="s">
        <v>2</v>
      </c>
      <c r="G21" s="23">
        <v>1</v>
      </c>
      <c r="H21" s="24">
        <v>88.72</v>
      </c>
      <c r="I21" s="25">
        <v>88.72</v>
      </c>
      <c r="J21" s="83">
        <v>40</v>
      </c>
      <c r="K21" s="25">
        <f t="shared" si="0"/>
        <v>3548.8</v>
      </c>
      <c r="L21" s="25"/>
      <c r="M21" s="113"/>
      <c r="N21" s="113"/>
      <c r="O21" s="114"/>
      <c r="P21" s="44">
        <f t="shared" si="1"/>
        <v>0</v>
      </c>
      <c r="Q21" s="112">
        <f t="shared" si="2"/>
        <v>0</v>
      </c>
      <c r="R21" s="80"/>
      <c r="S21" s="8"/>
    </row>
    <row r="22" spans="1:19" ht="42.75" customHeight="1">
      <c r="A22" s="23">
        <v>2</v>
      </c>
      <c r="B22" s="23">
        <v>2.17</v>
      </c>
      <c r="C22" s="22" t="s">
        <v>21</v>
      </c>
      <c r="D22" s="22" t="s">
        <v>47</v>
      </c>
      <c r="E22" s="30" t="s">
        <v>25</v>
      </c>
      <c r="F22" s="30" t="s">
        <v>2</v>
      </c>
      <c r="G22" s="23">
        <v>1</v>
      </c>
      <c r="H22" s="24">
        <v>3</v>
      </c>
      <c r="I22" s="25">
        <v>3</v>
      </c>
      <c r="J22" s="83">
        <v>120</v>
      </c>
      <c r="K22" s="25">
        <f t="shared" si="0"/>
        <v>360</v>
      </c>
      <c r="L22" s="25"/>
      <c r="M22" s="113"/>
      <c r="N22" s="113"/>
      <c r="O22" s="114"/>
      <c r="P22" s="44">
        <f t="shared" si="1"/>
        <v>0</v>
      </c>
      <c r="Q22" s="112">
        <f t="shared" si="2"/>
        <v>0</v>
      </c>
      <c r="R22" s="80"/>
      <c r="S22" s="8"/>
    </row>
    <row r="23" spans="1:19" ht="44.25" customHeight="1">
      <c r="A23" s="23">
        <v>2</v>
      </c>
      <c r="B23" s="23">
        <v>2.18</v>
      </c>
      <c r="C23" s="22" t="s">
        <v>21</v>
      </c>
      <c r="D23" s="22" t="s">
        <v>49</v>
      </c>
      <c r="E23" s="30" t="s">
        <v>25</v>
      </c>
      <c r="F23" s="30" t="s">
        <v>2</v>
      </c>
      <c r="G23" s="23">
        <v>1</v>
      </c>
      <c r="H23" s="24">
        <v>0.2</v>
      </c>
      <c r="I23" s="25">
        <v>0.2</v>
      </c>
      <c r="J23" s="83">
        <v>4000</v>
      </c>
      <c r="K23" s="25">
        <f t="shared" si="0"/>
        <v>800</v>
      </c>
      <c r="L23" s="25"/>
      <c r="M23" s="113"/>
      <c r="N23" s="113"/>
      <c r="O23" s="114"/>
      <c r="P23" s="44">
        <f t="shared" si="1"/>
        <v>0</v>
      </c>
      <c r="Q23" s="112">
        <f t="shared" si="2"/>
        <v>0</v>
      </c>
      <c r="R23" s="80"/>
      <c r="S23" s="8"/>
    </row>
    <row r="24" spans="1:19" ht="19.5">
      <c r="A24" s="97">
        <v>2</v>
      </c>
      <c r="B24" s="97"/>
      <c r="C24" s="170" t="s">
        <v>68</v>
      </c>
      <c r="D24" s="170"/>
      <c r="E24" s="170"/>
      <c r="F24" s="170"/>
      <c r="G24" s="170"/>
      <c r="H24" s="170"/>
      <c r="I24" s="170"/>
      <c r="J24" s="170"/>
      <c r="K24" s="130">
        <f>SUM(K6:K23)</f>
        <v>64327.600000000006</v>
      </c>
      <c r="L24" s="130"/>
      <c r="M24" s="93"/>
      <c r="N24" s="93"/>
      <c r="O24" s="94"/>
      <c r="P24" s="115">
        <f>SUM(P6:P23)</f>
        <v>0</v>
      </c>
      <c r="Q24" s="108">
        <f>SUM(Q6:Q23)</f>
        <v>0</v>
      </c>
      <c r="R24" s="80"/>
      <c r="S24" s="8"/>
    </row>
    <row r="25" spans="1:19" ht="21.75" customHeight="1">
      <c r="A25" s="167" t="s">
        <v>70</v>
      </c>
      <c r="B25" s="167"/>
      <c r="C25" s="167"/>
      <c r="D25" s="167"/>
      <c r="E25" s="167"/>
      <c r="F25" s="167"/>
      <c r="G25" s="167"/>
      <c r="H25" s="98"/>
      <c r="I25" s="98"/>
      <c r="J25" s="98"/>
      <c r="K25" s="98"/>
      <c r="L25" s="98"/>
      <c r="M25" s="98"/>
      <c r="N25" s="98"/>
      <c r="O25" s="98"/>
      <c r="P25" s="98"/>
      <c r="Q25" s="107"/>
      <c r="R25" s="80"/>
      <c r="S25" s="8"/>
    </row>
    <row r="26" spans="1:19" ht="62.25" customHeight="1">
      <c r="A26" s="23">
        <v>3</v>
      </c>
      <c r="B26" s="23">
        <v>3.1</v>
      </c>
      <c r="C26" s="22" t="s">
        <v>50</v>
      </c>
      <c r="D26" s="22" t="s">
        <v>51</v>
      </c>
      <c r="E26" s="99" t="s">
        <v>25</v>
      </c>
      <c r="F26" s="99" t="s">
        <v>2</v>
      </c>
      <c r="G26" s="100">
        <v>1</v>
      </c>
      <c r="H26" s="101">
        <v>125.33</v>
      </c>
      <c r="I26" s="101">
        <v>125.33</v>
      </c>
      <c r="J26" s="102">
        <v>20</v>
      </c>
      <c r="K26" s="25">
        <f>I26*J26</f>
        <v>2506.6</v>
      </c>
      <c r="L26" s="25"/>
      <c r="M26" s="116"/>
      <c r="N26" s="116"/>
      <c r="O26" s="117"/>
      <c r="P26" s="44">
        <f>N26*O26</f>
        <v>0</v>
      </c>
      <c r="Q26" s="112">
        <f>P26*1.2</f>
        <v>0</v>
      </c>
      <c r="R26" s="80"/>
      <c r="S26" s="8"/>
    </row>
    <row r="27" spans="1:19" ht="60.75" customHeight="1">
      <c r="A27" s="23">
        <v>3</v>
      </c>
      <c r="B27" s="23">
        <v>3.2</v>
      </c>
      <c r="C27" s="22" t="s">
        <v>50</v>
      </c>
      <c r="D27" s="22" t="s">
        <v>52</v>
      </c>
      <c r="E27" s="99" t="s">
        <v>25</v>
      </c>
      <c r="F27" s="99" t="s">
        <v>2</v>
      </c>
      <c r="G27" s="100">
        <v>1</v>
      </c>
      <c r="H27" s="101">
        <v>9.01</v>
      </c>
      <c r="I27" s="101">
        <v>9.01</v>
      </c>
      <c r="J27" s="102">
        <v>40</v>
      </c>
      <c r="K27" s="25">
        <f>I27*J27</f>
        <v>360.4</v>
      </c>
      <c r="L27" s="25"/>
      <c r="M27" s="116"/>
      <c r="N27" s="116"/>
      <c r="O27" s="117"/>
      <c r="P27" s="44">
        <f>N27*O27</f>
        <v>0</v>
      </c>
      <c r="Q27" s="112">
        <f>P27*1.2</f>
        <v>0</v>
      </c>
      <c r="R27" s="80"/>
      <c r="S27" s="8"/>
    </row>
    <row r="28" spans="1:19" ht="60" customHeight="1">
      <c r="A28" s="23">
        <v>3</v>
      </c>
      <c r="B28" s="23">
        <v>3.3</v>
      </c>
      <c r="C28" s="22" t="s">
        <v>50</v>
      </c>
      <c r="D28" s="22" t="s">
        <v>53</v>
      </c>
      <c r="E28" s="99" t="s">
        <v>25</v>
      </c>
      <c r="F28" s="99" t="s">
        <v>2</v>
      </c>
      <c r="G28" s="100">
        <v>1</v>
      </c>
      <c r="H28" s="101">
        <v>13.7</v>
      </c>
      <c r="I28" s="101">
        <v>13.7</v>
      </c>
      <c r="J28" s="102">
        <v>120</v>
      </c>
      <c r="K28" s="25">
        <f>I28*J28</f>
        <v>1644</v>
      </c>
      <c r="L28" s="25"/>
      <c r="M28" s="116"/>
      <c r="N28" s="116"/>
      <c r="O28" s="117"/>
      <c r="P28" s="44">
        <f>N28*O28</f>
        <v>0</v>
      </c>
      <c r="Q28" s="112">
        <f>P28*1.2</f>
        <v>0</v>
      </c>
      <c r="R28" s="80"/>
      <c r="S28" s="8"/>
    </row>
    <row r="29" spans="1:19" ht="60.75" customHeight="1">
      <c r="A29" s="23">
        <v>3</v>
      </c>
      <c r="B29" s="23">
        <v>3.4</v>
      </c>
      <c r="C29" s="22" t="s">
        <v>50</v>
      </c>
      <c r="D29" s="22" t="s">
        <v>54</v>
      </c>
      <c r="E29" s="99" t="s">
        <v>25</v>
      </c>
      <c r="F29" s="99" t="s">
        <v>2</v>
      </c>
      <c r="G29" s="100">
        <v>1</v>
      </c>
      <c r="H29" s="101">
        <v>98.16</v>
      </c>
      <c r="I29" s="101">
        <v>98.16</v>
      </c>
      <c r="J29" s="102">
        <v>20</v>
      </c>
      <c r="K29" s="25">
        <f>I29*J29</f>
        <v>1963.1999999999998</v>
      </c>
      <c r="L29" s="25"/>
      <c r="M29" s="116"/>
      <c r="N29" s="116"/>
      <c r="O29" s="117"/>
      <c r="P29" s="44">
        <f>N29*O29</f>
        <v>0</v>
      </c>
      <c r="Q29" s="112">
        <f>P29*1.2</f>
        <v>0</v>
      </c>
      <c r="R29" s="80"/>
      <c r="S29" s="8"/>
    </row>
    <row r="30" spans="1:19" ht="60" customHeight="1" thickBot="1">
      <c r="A30" s="27">
        <v>3</v>
      </c>
      <c r="B30" s="27">
        <v>3.5</v>
      </c>
      <c r="C30" s="26" t="s">
        <v>50</v>
      </c>
      <c r="D30" s="26" t="s">
        <v>55</v>
      </c>
      <c r="E30" s="118" t="s">
        <v>25</v>
      </c>
      <c r="F30" s="118" t="s">
        <v>2</v>
      </c>
      <c r="G30" s="119">
        <v>1</v>
      </c>
      <c r="H30" s="120">
        <v>72.53</v>
      </c>
      <c r="I30" s="120">
        <v>72.53</v>
      </c>
      <c r="J30" s="121">
        <v>400</v>
      </c>
      <c r="K30" s="28">
        <f>I30*J30</f>
        <v>29012</v>
      </c>
      <c r="L30" s="28"/>
      <c r="M30" s="122"/>
      <c r="N30" s="122"/>
      <c r="O30" s="123"/>
      <c r="P30" s="124">
        <f>N30*O30</f>
        <v>0</v>
      </c>
      <c r="Q30" s="125">
        <f>P30*1.2</f>
        <v>0</v>
      </c>
      <c r="R30" s="80"/>
      <c r="S30" s="8"/>
    </row>
    <row r="31" spans="1:19" ht="20.25" thickBot="1">
      <c r="A31" s="9">
        <v>3</v>
      </c>
      <c r="B31" s="126"/>
      <c r="C31" s="171" t="s">
        <v>69</v>
      </c>
      <c r="D31" s="172"/>
      <c r="E31" s="172"/>
      <c r="F31" s="172"/>
      <c r="G31" s="172"/>
      <c r="H31" s="172"/>
      <c r="I31" s="172"/>
      <c r="J31" s="172"/>
      <c r="K31" s="131">
        <f>SUM(K26:K30)</f>
        <v>35486.2</v>
      </c>
      <c r="L31" s="131"/>
      <c r="M31" s="127"/>
      <c r="N31" s="127"/>
      <c r="O31" s="127"/>
      <c r="P31" s="128">
        <f>SUM(P26:P30)</f>
        <v>0</v>
      </c>
      <c r="Q31" s="129">
        <f>SUM(Q26:Q30)</f>
        <v>0</v>
      </c>
      <c r="R31" s="80"/>
      <c r="S31" s="8"/>
    </row>
    <row r="32" spans="1:17" ht="18" customHeight="1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4"/>
    </row>
    <row r="33" spans="13:17" ht="18" hidden="1">
      <c r="M33" s="174"/>
      <c r="N33" s="174"/>
      <c r="O33" s="85"/>
      <c r="P33" s="16"/>
      <c r="Q33" s="17"/>
    </row>
    <row r="34" spans="13:17" ht="18.75" hidden="1" thickBot="1">
      <c r="M34" s="175"/>
      <c r="N34" s="175"/>
      <c r="O34" s="85"/>
      <c r="P34" s="17"/>
      <c r="Q34" s="17"/>
    </row>
    <row r="35" spans="1:17" ht="18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6"/>
      <c r="N35" s="86"/>
      <c r="O35" s="86"/>
      <c r="P35" s="104"/>
      <c r="Q35" s="104"/>
    </row>
    <row r="36" spans="1:17" ht="36" customHeight="1">
      <c r="A36" s="84"/>
      <c r="B36" s="84"/>
      <c r="C36" s="84"/>
      <c r="D36" s="84"/>
      <c r="E36" s="84"/>
      <c r="F36" s="84"/>
      <c r="G36" s="84"/>
      <c r="H36" s="176"/>
      <c r="I36" s="176"/>
      <c r="J36" s="176"/>
      <c r="K36" s="176"/>
      <c r="L36" s="176"/>
      <c r="M36" s="176"/>
      <c r="N36" s="176"/>
      <c r="O36" s="87"/>
      <c r="P36" s="103"/>
      <c r="Q36" s="104"/>
    </row>
    <row r="37" spans="1:17" ht="36" customHeight="1">
      <c r="A37" s="84"/>
      <c r="B37" s="105"/>
      <c r="C37" s="84"/>
      <c r="D37" s="84"/>
      <c r="E37" s="84"/>
      <c r="F37" s="84"/>
      <c r="G37" s="168"/>
      <c r="H37" s="168"/>
      <c r="I37" s="168"/>
      <c r="J37" s="168"/>
      <c r="K37" s="168"/>
      <c r="L37" s="168"/>
      <c r="M37" s="168"/>
      <c r="N37" s="169"/>
      <c r="O37" s="169"/>
      <c r="P37" s="103"/>
      <c r="Q37" s="104"/>
    </row>
    <row r="38" spans="1:17" ht="36" customHeight="1">
      <c r="A38" s="84"/>
      <c r="B38" s="84"/>
      <c r="C38" s="84"/>
      <c r="D38" s="84"/>
      <c r="E38" s="84"/>
      <c r="F38" s="84"/>
      <c r="G38" s="84"/>
      <c r="H38" s="85"/>
      <c r="I38" s="85"/>
      <c r="J38" s="85"/>
      <c r="K38" s="85"/>
      <c r="L38" s="85"/>
      <c r="M38" s="85"/>
      <c r="N38" s="85"/>
      <c r="O38" s="87"/>
      <c r="P38" s="103"/>
      <c r="Q38" s="104"/>
    </row>
    <row r="39" spans="1:17" ht="20.25">
      <c r="A39" s="84"/>
      <c r="B39" s="106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P39" s="84"/>
      <c r="Q39" s="84"/>
    </row>
    <row r="40" spans="1:17" ht="33.75" customHeight="1">
      <c r="A40" s="84"/>
      <c r="B40" s="173"/>
      <c r="C40" s="173"/>
      <c r="D40" s="173"/>
      <c r="E40" s="84"/>
      <c r="F40" s="84"/>
      <c r="G40" s="84"/>
      <c r="H40" s="84"/>
      <c r="I40" s="84"/>
      <c r="J40" s="84"/>
      <c r="K40" s="84"/>
      <c r="L40" s="84"/>
      <c r="M40" s="84"/>
      <c r="N40" s="84"/>
      <c r="P40" s="84"/>
      <c r="Q40" s="84"/>
    </row>
    <row r="41" spans="1:17" ht="35.25" customHeight="1">
      <c r="A41" s="84"/>
      <c r="B41" s="173"/>
      <c r="C41" s="173"/>
      <c r="D41" s="173"/>
      <c r="E41" s="84"/>
      <c r="F41" s="84"/>
      <c r="G41" s="84"/>
      <c r="H41" s="84"/>
      <c r="I41" s="84"/>
      <c r="J41" s="84"/>
      <c r="K41" s="84"/>
      <c r="L41" s="84"/>
      <c r="M41" s="84"/>
      <c r="N41" s="84"/>
      <c r="P41" s="84"/>
      <c r="Q41" s="84"/>
    </row>
  </sheetData>
  <sheetProtection/>
  <mergeCells count="11">
    <mergeCell ref="B40:D40"/>
    <mergeCell ref="B41:D41"/>
    <mergeCell ref="M33:N34"/>
    <mergeCell ref="H36:N36"/>
    <mergeCell ref="C1:K1"/>
    <mergeCell ref="A5:G5"/>
    <mergeCell ref="A25:G25"/>
    <mergeCell ref="G37:O37"/>
    <mergeCell ref="C2:K2"/>
    <mergeCell ref="C24:J24"/>
    <mergeCell ref="C31:J31"/>
  </mergeCells>
  <printOptions/>
  <pageMargins left="0.25" right="0.25" top="0.17" bottom="0.17" header="0.17" footer="0"/>
  <pageSetup horizontalDpi="600" verticalDpi="600" orientation="landscape" scale="56" r:id="rId1"/>
  <rowBreaks count="1" manualBreakCount="1">
    <brk id="1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MBALSTZ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MBAL-ZOPK</dc:creator>
  <cp:keywords/>
  <dc:description/>
  <cp:lastModifiedBy>user</cp:lastModifiedBy>
  <cp:lastPrinted>2018-11-21T14:25:34Z</cp:lastPrinted>
  <dcterms:created xsi:type="dcterms:W3CDTF">2018-09-03T07:54:29Z</dcterms:created>
  <dcterms:modified xsi:type="dcterms:W3CDTF">2018-11-23T13:39:06Z</dcterms:modified>
  <cp:category/>
  <cp:version/>
  <cp:contentType/>
  <cp:contentStatus/>
</cp:coreProperties>
</file>