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<sst xmlns="http://schemas.openxmlformats.org/spreadsheetml/2006/main" count="359" uniqueCount="194">
  <si>
    <t>Балон катетър за PTCA.  с балон за високо налягане, Некомплиантен,подходящ за постдилатация; Специален дизайн на върха позволяващ ултра нисък ентри профил 0.43mm (.017");Рентгеноконтрастен маркер ( и )  от платина - иридиум ;Материал на балона с редуциран</t>
  </si>
  <si>
    <t>• Катетърна система: Бърз обмен (Rapid exchange)
• Материал на балона: Полу-разтеглив (Semi-Compliant)
• Използваема дължина на катетъра: 142 см
• Максимална съвместимост с водач: 0.014”/(0.36 мм)
• Съвместимост с водещ катетър: 5F (Мин. I.D.  0.056”/ 1.4</t>
  </si>
  <si>
    <t>• Катетърна система: Бърз обмен (Rapid exchange)
• Материал на балона: Найлон - Неразтеглив (Non-Compliant)
• Дължина на балона (mm): 8, 13, 15, 18, 23
• Диаметър на балона (mm): 2.0, 2.5, 2.75, 3.0, 3.5, 4.0
• Използваема дължина на катетъра: 142 см
• Ма</t>
  </si>
  <si>
    <t>RX семикомплаент балон катетър подходящ за CTO, Hypotube технология на проксималния край, дистален шафт 2.4-2.6 Fr, проксимален шафт 2.0 Fr, дистална част от полиамид. хидрофилно покритие на дисталната част, ентри-профил 0.40 мм за 1.25 мм диаметър, съвме</t>
  </si>
  <si>
    <t>Коронарен балон
Материал на балона: SCP(semi cristalline co-polymer)
Дизайн на шафта: Hypotube EFT(Enhanced Force Transmission)
Профил на върха: 0,017”
Използваема дължина: 140см
Диаметър на дисталния шафт: 2.6F ( 1.25, 1.5 и 2.0 mm), 2.7F ( 2.5 - 3.5 mm)</t>
  </si>
  <si>
    <t>Коронарен балон за високо налягане
Материал на балона: SCP(semi cristalline co-polymer)
Дизайн на шафта: Hypotube EFT(Enhanced Force Transmission)
Профил на върха: 0,018”
Диаметър на дисталния шафт: 2.6F ( 2.0 - 3.5 mm), 2.7F ( 4.0-5.0  mm)
маркери:Iridiu</t>
  </si>
  <si>
    <t>Балон за периферна ангиопластика
Съвместимост с водач:0.035”
Материал на балона : SCP
Дизайн на шафт: коаксиален лумен на балона
Покритие: hydrophobic patchwork coating на балона и силикон на шафта- само върху външната повърхност на пликите на балона, так</t>
  </si>
  <si>
    <t>Балон за периферна ангиопластика
Съвместимост с водач:0.018”
Материал на балона: SCP(Semi Cristaline Polimer)
Дизайн на шафт: coaxial balloon lumen
Покритие: hydrophobic patchwork coating на балона и силикон на шафта- само върху външната повърхност на пли</t>
  </si>
  <si>
    <t>Балон за периферна ангиопластика
Съвместимост с водач:0.014”
Материал на балона: SCP(Semi Cristaline Polimer)
Покритие: hydrophilic patchwork coating на балона и силикон на шафта- само върху външната повърхност на пликите на балона, така че като се раздуе</t>
  </si>
  <si>
    <t>Коронарен водещ катетър, с изключително атравматичен дистален мек връх, хидрофилно покритие на шафта, отлична издръжливост при огъване, 1:1 движение с торкер, голям вътрешен лумен - 0.071" при 6F, наличен в размери: - 5F в конфигурации: AL1, HS, JL3.5, JL</t>
  </si>
  <si>
    <t>Водeщ катетър  с  голям лумен 6F;  Polyether-ester ствол с 3 сегментен дизайн;  PTFE покритие;  двойна циркулярна режеста структура;  атравматичен връх;  лазерно споен връх;  защита от пречупване;  подобрен контрол на усукването; - Ro-позитивен; лубрикира</t>
  </si>
  <si>
    <t>Мек, къс, скосен, термично обработен връх ; Full-Wall технология на метална оплетка за по-добър контрол при въртене; Два диаметъра на катетъра, съвместими с 6 и 7F въвеждащи катетри, и с водач 0.014; Скорост на аспирация 45мл/мин за 6Fи 92мл/мин за 7F; Дъ</t>
  </si>
  <si>
    <t>Диагностичен катетър за ангиография с голям вътрешен лумен, атравматичен заоблен дистален връх, отлична гъвкавост, размери – 5Fи 6F, дължина 100 см, наличен в различни форми на кривката: Judkins Left, Judkins Right, Amplatz Left, Amplatz Right, Multi Purp</t>
  </si>
  <si>
    <t>Диагностичен катетър за Ангиография с голям вътрешен лумен, атравматичен заоблен дистален връх, размер 4F, дължина 100 см, с форми на кривката: PIG, PIG145, PIG155, Judkins Left, Judkins Right, Amplatz Left, Amplatz Right, Multi Purpose,Sones-2 sideholes,</t>
  </si>
  <si>
    <t xml:space="preserve">Периферен прав съпорт катетър с конусовидно скосен шафт на степени, изискващ водач 0.14“, хидрофилно покритие за гладко преминаване, дистално 1.8 F, проксимално 2.6 F, дължини 60,90,135 и 150см, разновидности за дистален достъп, интервенции под коляното, </t>
  </si>
  <si>
    <t>Инфлационна манометър спринцовка за PTCA; с обем 20 мл; до 30 атмосфери; напълно прозрачна, без съдържание на латекс и DEHP, със скала за налягане под ъгъл; с включена линия за високо налягане с дължина 30 см; с лесно заключващ се механизъм с бутон за пре</t>
  </si>
  <si>
    <t xml:space="preserve">Интродюсер сет с разцепващ се шийт, съдържащ: Пункционна игла по Селдингер -  18G, диаметър 1.3 мм, дължина 7 см; Водач - 40 см, 0.035”/0.89 мм с гъвкав прав и J3-връх; Съдов дилататор – 190 мм, гъвкав; Интродюсерен шийт – 160 мм, тънкостенен; Спринцовка </t>
  </si>
  <si>
    <t>Коронарен дилатационен водач с диаметър 0,014 “, наличен в два варианта: LS{light support) - хидрофилно покритие;  дистален нитинолов сегмент;  феморален и брахиален проксимален маркер; полимерен връх ,лесен за оформяне; прав и "J" тип;  висока флексибилн</t>
  </si>
  <si>
    <t xml:space="preserve">• Стерилен кардиологичен сет съдържащ: 1 ангиографски чаршаф за радиален и феморален достъп от мек doubleflex PE нетъкан материал с вграден допълнителен горен слой от вискоза 56 гр./м2 с изключително висока абсорбационна способност с два кръгли отвора за </t>
  </si>
  <si>
    <t>• Ангиографски чаршаф за радиален и феморален достъп от мек doubleflex PE нетъкан материал с вграден допълнителен горен слой от вискоза 56 гр./м2 с изключително висока абсорбационна способност с два кръгли отвора за радиален и два кръгли отвора за феморал</t>
  </si>
  <si>
    <r>
      <t>Ангиографски сет</t>
    </r>
    <r>
      <rPr>
        <sz val="14"/>
        <rFont val="Bookman Old Style"/>
        <family val="1"/>
      </rPr>
      <t xml:space="preserve">, осигуряващ радиален и феморален достъп.Стерилен, нетъкан текстил, специално импрегниращо и абсорбиращо третиране, включващ:Ангиочаршаф с два отвора и странични прозрачни зони за управление - 240/330 см - 1 бр., 1 бр. покривка за ОП маса </t>
    </r>
  </si>
  <si>
    <t xml:space="preserve">Водач за ангиографски катетър от неръждаема стомана никел-хром с PTFE покритие, с гъвкав заоблен J-връх, Fixed Core (FC), Fingerstraightenable (FS) – дължина 260см, 0.035” 
</t>
  </si>
  <si>
    <t xml:space="preserve">Водач за ангиографски катетър от неръждаема стомана никел-хром с PTFE покритие, с гъвкав заоблен J-връх, Fixed Core (FC), Fingerstraightenable (FS) – дължина 175см, 0.035” 
</t>
  </si>
  <si>
    <t>Двупътен и трипътен манифолд (кранче) за високо налягане /до 70 bar/,  с ротиращ адаптор и луер-лок, OFF версия, с цветна кодировка на кранчетата</t>
  </si>
  <si>
    <t>Спринцовка от прозрачен поликарбонат, с ергономично бутало, за впръскване на контраст, хепарин, физиологичен разтвор и др. течности, със зелена маркировка, 10 мл.</t>
  </si>
  <si>
    <t>Спринцовка от прозрачен поликарбонат, с ергономично бутало, за впръскване на контраст, хепарин, физиологичен разтвор и др. течности, с червена маркировка, 20 мл.</t>
  </si>
  <si>
    <t>Ангиографска спринцовка с уши за впръскване на контраст, с ротиращ адаптер, 10 мл.</t>
  </si>
  <si>
    <t>Ангиографски спринцовки,  с уши за впръскване на контраст, 12 мл, с ротиращ адаптор</t>
  </si>
  <si>
    <t>Пункционна игла за феморален достъп по Селдингер, 18G, с диаметър 1.3 мм, дължина 7 см, за водач до 0.035”, с луер-лок</t>
  </si>
  <si>
    <t>Мониториращ сет с еднократен трансдюсер за измерване на физиологично налягане, червен (артериален)</t>
  </si>
  <si>
    <t>Коронарен балон, подходящ за СТО</t>
  </si>
  <si>
    <t>Коронарен балон, стандартен / non - comliant</t>
  </si>
  <si>
    <t xml:space="preserve">PTCA балон </t>
  </si>
  <si>
    <t>PTCA non-compliant балон</t>
  </si>
  <si>
    <t>Коронарен водещ катетър</t>
  </si>
  <si>
    <t xml:space="preserve">Инфлационна манометър спринцовка </t>
  </si>
  <si>
    <t>Диагностичен катетър за ангиография</t>
  </si>
  <si>
    <t>Диагностичен катетър за Ангиография</t>
  </si>
  <si>
    <t xml:space="preserve">Водач за ангиографски катетър </t>
  </si>
  <si>
    <t>Водач за ангиографски катетър</t>
  </si>
  <si>
    <t>Двупътен и трипътен манифолд</t>
  </si>
  <si>
    <t>Спринцовка от прозрачен поликарбонат</t>
  </si>
  <si>
    <t>Ангиографска спринцовка</t>
  </si>
  <si>
    <t xml:space="preserve">Пункционна игла </t>
  </si>
  <si>
    <t>Интродюсер сет</t>
  </si>
  <si>
    <t>Мониториращ сет</t>
  </si>
  <si>
    <t>Ангиографски сет</t>
  </si>
  <si>
    <t>Ангиографска инлаторна спринцовка с манометър</t>
  </si>
  <si>
    <t>Водещ катетър за РТСА</t>
  </si>
  <si>
    <t>Балон катетър за РТСА</t>
  </si>
  <si>
    <t>Тромбаспирационен катетър</t>
  </si>
  <si>
    <t>№ на ном. е-ца</t>
  </si>
  <si>
    <t>мярка</t>
  </si>
  <si>
    <t>прогнозно количество за 24 месеца</t>
  </si>
  <si>
    <t>Единична цена
/без ДДС/ за посочената мярка в колона 4</t>
  </si>
  <si>
    <t>Описание на медицинското изделие</t>
  </si>
  <si>
    <t>бр.</t>
  </si>
  <si>
    <t>Наименование</t>
  </si>
  <si>
    <t>Обща стойност на обособена позиция №1</t>
  </si>
  <si>
    <t>ОБОСОБЕНА ПОЗИЦИЯ №1 - БАЛОНИ</t>
  </si>
  <si>
    <t xml:space="preserve">Коронарен дилатационен водач </t>
  </si>
  <si>
    <t xml:space="preserve">Балон катетър за PTCA  - MR </t>
  </si>
  <si>
    <t>Балон катетър за PTCA</t>
  </si>
  <si>
    <t xml:space="preserve">Водeщ катетър  </t>
  </si>
  <si>
    <t>ОБОСОБЕНА ПОЗИЦИЯ №2 - КАТЕТРИ</t>
  </si>
  <si>
    <t>Обща стойност на обособена позиция №2</t>
  </si>
  <si>
    <t>Rx Дилатационен PTCA балон катетър</t>
  </si>
  <si>
    <t>Стерилен кардиологичен сет</t>
  </si>
  <si>
    <t>Стерилен ангиографски базов сет</t>
  </si>
  <si>
    <t>Стерилен ангиографски чаршаф</t>
  </si>
  <si>
    <t>Стерилни еднократни престилки</t>
  </si>
  <si>
    <t>стерилни еднократни престилки от SMS материал 35 гр./ м2 напълно подсилени със spunbond бял материал 28 гр./м2, велкро лепенка на врата ≥ 11см</t>
  </si>
  <si>
    <t>До 30 атм Форма на дръжката - тип "пистолет"</t>
  </si>
  <si>
    <t xml:space="preserve">При 5F - 0.058"; 6F - 0.071"; 7F - 0.081"; 8F - 0.090"; Full-Wall технология на метална оплетка за по-добър контрол при въртене; Вградена гладка метална оплетка; мек връх; Позволяващ метод Kissing Balloon </t>
  </si>
  <si>
    <t>Диагностични водачи</t>
  </si>
  <si>
    <t xml:space="preserve"> Диагностични водачи 0.018-0.025-0.032-0.035-0.038/ 175см с конструция   полиуретанов жакет и хидрофилно покритие</t>
  </si>
  <si>
    <t>Диагностични водачи 0.018-0.025-0.032-0.035-0.038/ 260см с конструция   полиуретанов жакет и хидрофилно покритие</t>
  </si>
  <si>
    <t>Стандартни, диагностични ангиографски диагностични катетри 4, 5  F  с висцерални и церебрални криви</t>
  </si>
  <si>
    <t>Диагностични катетри</t>
  </si>
  <si>
    <t>Водач - PTCA, 0.014''; 190/300 cm; J и прав връх, дистална сърцевина, хидрофилно покритие Turbocoat, PTFE покритие, shaping ribbon дизайн на върха;</t>
  </si>
  <si>
    <t>Водач - PTCA</t>
  </si>
  <si>
    <t xml:space="preserve">Интродюсер сет с хидрофилно покритие и скосен връх на дилататора; размер 4, 5, 6,  7,F; дължина  70мм,100 мм, </t>
  </si>
  <si>
    <t>Радиален Интродюсер сет</t>
  </si>
  <si>
    <t>Феморален Интродюсер сет</t>
  </si>
  <si>
    <t>Водещи катетри с 5F; 6F, 7F,8F
 вътрешна оплетка от  стоманени нишки/ технология за устойчивост при усукване/,мек атравматичен връх.</t>
  </si>
  <si>
    <t>Водещи катетри</t>
  </si>
  <si>
    <t xml:space="preserve"> балон катетър</t>
  </si>
  <si>
    <t>Коронарни балони</t>
  </si>
  <si>
    <t>Балон за високо налягане</t>
  </si>
  <si>
    <t>Периферни балони</t>
  </si>
  <si>
    <t>Интродюсер</t>
  </si>
  <si>
    <t xml:space="preserve">Интродюсер 4F,5F,6F
Водач- 0.035”
45cm-прав и контралатерален, 65 cm – прав 90 см-прав
Материал: неръждаема стомана и полимер 
Шафт: подсилен със стоманени нишки
Рентген-позитивен маркер
</t>
  </si>
  <si>
    <t>Периферен съпорт катетър</t>
  </si>
  <si>
    <t>Периферен конусовиден прав съпорт катетър, изискващ водач 0.18“, хидрофилно покритие за гладко преминаване, дистално 1.8 F, проксимално 2.6 F, дължини 70,90,135 и 150см, оплетка от волфрам и платинен маркер за по-добра визуализация</t>
  </si>
  <si>
    <t>Клапни разрушители</t>
  </si>
  <si>
    <t>Консумативи за автовенозни реконструкции на феморо-поплитеален сегмент</t>
  </si>
  <si>
    <t>Консумативи за нуждите на спешната съдова хирургия:</t>
  </si>
  <si>
    <t>Емболекстрактори по Фогарти  3 F, 4F, 5F ,6F</t>
  </si>
  <si>
    <t>Емболекстрактори по Фогарти с вградена стоманена нишка  4F, 5F, 6F</t>
  </si>
  <si>
    <t>Флеботромбектомични катетри 5F, 8/10F, дължина 80см</t>
  </si>
  <si>
    <t>Катетри за почистване на протези 4F, 5F</t>
  </si>
  <si>
    <t>Консумативи за операция на венозна система на долни крайници:</t>
  </si>
  <si>
    <t>Стрипер</t>
  </si>
  <si>
    <t>Водачи за дилатационни катетри за периферна ангиопластика 0.035 / 0.025 / 190мм</t>
  </si>
  <si>
    <t>Водачи за периферна ангиопластика с хидрофилно покритие 0.014</t>
  </si>
  <si>
    <t>Водачи за периферна ангиопластика с хидрофилно покритие 0.018</t>
  </si>
  <si>
    <t>Периферен Водач 0.014</t>
  </si>
  <si>
    <t>Периферен Водач 0.018</t>
  </si>
  <si>
    <t>Периферен Водач 0.035</t>
  </si>
  <si>
    <t>Ангиогрофски консумативи</t>
  </si>
  <si>
    <t xml:space="preserve">Катетър ангиографски - прав 6F с 8 странични отвора </t>
  </si>
  <si>
    <t>Катетър ангиографски - "Пик-тайл" 6-8F с 8 странични отвора</t>
  </si>
  <si>
    <t>Катетър ангиографски - "Кобра" 6-8F</t>
  </si>
  <si>
    <t>Катетър ангиографски - "Хедхънтър" 6-8F</t>
  </si>
  <si>
    <t>Катетър ангиографски - "Хук" 6-8F</t>
  </si>
  <si>
    <t>Ангиографски терапевтичен катетър-прав с 6 странични отвора,дължина 65-90см</t>
  </si>
  <si>
    <t>Ангиографски терапевтичен катетър-прав с 8 странични отвора,дължина 55-100см</t>
  </si>
  <si>
    <t>Ангиографски водач - J,  3мм извивка,дължина 150см, диаметър 0.36 инча</t>
  </si>
  <si>
    <t>Ангиографски водач - J, 15мм извивка,дължина 150см, диаметър 0.36 инча</t>
  </si>
  <si>
    <t>Феморални интродюсери 6F</t>
  </si>
  <si>
    <t>Феморални интродюсери 7F</t>
  </si>
  <si>
    <t>Радиални интродюсери</t>
  </si>
  <si>
    <t>Гривна за компресия на art. Radialis</t>
  </si>
  <si>
    <t>Фемо Стоп системи</t>
  </si>
  <si>
    <t>Игли за артериална пункция по Зелдингер 18 G</t>
  </si>
  <si>
    <t xml:space="preserve">Набор за канюлиране на централна вена  с еднолуменен катетър - по Seldinger G 16,18,20 </t>
  </si>
  <si>
    <t>Еднократни спринцовки с манометър за дилатационните  катетри</t>
  </si>
  <si>
    <t>Еднократни спринцовки 2сс трикомпонентни с Luer Lock конектор</t>
  </si>
  <si>
    <t>Еднократни спринцовки 5сс трикомпонентни с Luer Lock конектор</t>
  </si>
  <si>
    <t>Ротатор за водач за ангиопластика</t>
  </si>
  <si>
    <t>Ангиографски сет, осигуряващ радиален и феморален достъп с покривало за апаратура</t>
  </si>
  <si>
    <t>Стерилен чаршаф 75х90см с лепенка</t>
  </si>
  <si>
    <t>Водачи за периферна ангиопластика</t>
  </si>
  <si>
    <t>Други консумативи</t>
  </si>
  <si>
    <t>Инфлатор-Дефлатор периферни съдове</t>
  </si>
  <si>
    <t>Port-a-Cath системи за продължителен венозен достъп</t>
  </si>
  <si>
    <t>Двойнолуменни катетри за хемодиализа</t>
  </si>
  <si>
    <t>Тефлонови ленти "PTFE" 4мм/61см</t>
  </si>
  <si>
    <t>Силиконови ленти</t>
  </si>
  <si>
    <t>Хемостатични консумативи</t>
  </si>
  <si>
    <t>Хемостатик резорбируем тип платно(регенерирана,оксидирана целулоза) 2,6см х 2,6см</t>
  </si>
  <si>
    <t>Хемостатик резорбируем тип седемслойна вата(регенерирана,оксидирана целулоза) 2,5см х 5см</t>
  </si>
  <si>
    <t>Хемостатик резорбируем тип седемслойна вата(регенерирана,оксидирана целулоза) 5см х 10см</t>
  </si>
  <si>
    <t xml:space="preserve">  Полипропиленов син конец, монофиламентен, с две игли; 6/0-75см, игла със сложна форма за улеснен достъп - 9,30мм</t>
  </si>
  <si>
    <t xml:space="preserve"> Полипропиленов син конец, монофиламентен, с две игли;  6/0-75см, игла със сложна форма за улеснен достъп - 13мм</t>
  </si>
  <si>
    <t>Полипропиленов син конец, монофиламентен, с две игли;  5/0-60см, игла обла за калцирани съдове - 3/8С - 9,30мм</t>
  </si>
  <si>
    <t xml:space="preserve">  Полипропиленов син конец, монофиламентен, с две игли; 5/0-60см, игла обла с режещ връх - 1/2С - 13мм</t>
  </si>
  <si>
    <t xml:space="preserve"> Полипропиленов син конец, монофиламентен, с две игли;  4/0-90см, игла обла с режещ връх - 1/2С - 16мм</t>
  </si>
  <si>
    <t>Монофиламентен нерезорбируем конец с две игли;  6/0-75см, игла обла двойна  3/8С - 13мм</t>
  </si>
  <si>
    <t>Монофиламентен нерезорбируем конец с две игли;  5/0-75см, игла обла двойна  1/2С - 13мм</t>
  </si>
  <si>
    <t xml:space="preserve"> Монофиламентен нерезорбируем конец с две игли; 4/0-75см, игла обла двойна  1/2С - 18мм</t>
  </si>
  <si>
    <t xml:space="preserve"> Монофиламентен нерезорбируем конец с две игли; 3/0-90см, игла обла двойна  1/2С - 26мм</t>
  </si>
  <si>
    <t>Силиконови ленти макси,сини, ширина 2.5мм; дебелина 1.1 мм;дължина 50 см; оп.х 2бр.</t>
  </si>
  <si>
    <t>Силиконови ленти макси,червени, ширина 2.5мм; дебелина 1.1 мм;дължина 50 см; оп.х 2бр.</t>
  </si>
  <si>
    <t>Обща стойност на обособена позиция №5</t>
  </si>
  <si>
    <t>Обща стойност на обособена позиция №6</t>
  </si>
  <si>
    <t>Обща стойност на обособена позиция №7</t>
  </si>
  <si>
    <t>Обща стойност на обособена позиция №8</t>
  </si>
  <si>
    <t xml:space="preserve"> Полипропиленов син конец, монофиламентен, с две игли;  3/0-90см, игла обла с режещ връх - 1/2С - 26мм</t>
  </si>
  <si>
    <t>Шевен материал</t>
  </si>
  <si>
    <t>ОБОСОБЕНА ПОЗИЦИЯ №3- КОНСУМАТИВИ ЗА ИНВАЗИВНА КАРДИОЛОГИЯ</t>
  </si>
  <si>
    <t>Обща стойност на обособена позиция №9</t>
  </si>
  <si>
    <t>Обща стойност на обособена позиция №10</t>
  </si>
  <si>
    <t>ОБОСОБЕНА ПОЗИЦИЯ № 4: Водачи за периферна ангиопластика</t>
  </si>
  <si>
    <t>Обща стойност на обособена позиция № 4</t>
  </si>
  <si>
    <t>Обща стойност на обособена позиция № 3</t>
  </si>
  <si>
    <t>ОБОСОБЕНА ПОЗИЦИЯ № 5: Ангиогрофски консумативи</t>
  </si>
  <si>
    <t>ОБОСОБЕНА ПОЗИЦИЯ № 6: Хемостатични консумативи</t>
  </si>
  <si>
    <t>ОБОСОБЕНА ПОЗИЦИЯ № 7 - Консумативи за автовенозни реконструкции на феморо-поплитеален сегмент</t>
  </si>
  <si>
    <t xml:space="preserve">ОБОСОБЕНА ПОЗИЦИЯ № 8: Консумативи за нуждите на спешната съдова хирургия </t>
  </si>
  <si>
    <t xml:space="preserve">ОБОСОБЕНА ПОЗИЦИЯ № 9: Шевен материал </t>
  </si>
  <si>
    <t xml:space="preserve">ОБОСОБЕНА ПОЗИЦИЯ № 10: Други консумативи </t>
  </si>
  <si>
    <t>Тефлонови ленти</t>
  </si>
  <si>
    <t>Монофиламентен полидаксон със срок на резорбция 210дни  1, 1/2 обла игла с режещ връх-48мм, двоен конец с дължина 150см (loop)</t>
  </si>
  <si>
    <t>Монофиламентен полидаксон със срок на резорбция 210дни  0, 1/2 обла игла с режещ връх-48мм, двоен конец с дължина 150см (loop)</t>
  </si>
  <si>
    <t>ДОСТАВКА НА МЕДИЦИНСКИ ИЗДЕЛИЯ И КОНСУМАТИВИ, НЕОБХОДИМИ ЗА ДЕЙНОСТТА НА ОТДЕЛЕНИЕ ПО ИНВАЗИВНА КАРДИОЛОГИЯ И КЛИНИКА ПО СЪДОВА ХИРУРГИЯ КЪМ УМБАЛ "ПРОФ. Д-Р СТОЯН КИРКОВИЧ"АД</t>
  </si>
  <si>
    <t>PTCA балон с  хидрофилно покритие, от материал COMAX II; с профил на върха - 0.016'';с дължина 145 см; с проксимален шафт 1,9 F; с дистален шафт от полиамид 2,5 F; с профил на преминаване - 0.023"-0.026"; съвместим с 5F водещ катетър/ 6F за "kissing ballo</t>
  </si>
  <si>
    <t>PTCA non-compliant балон с  хидрофилно покритие на дисталния шафт, от материал Nylon; тристранно сгънат, с профил на върха 0.016?90.41мм); с ефективна дължина 140 см; с проксимален шафт 1,9 F; с дистален шафт 2,7 F; съвместим с 5F водещ катетър; съвместим</t>
  </si>
  <si>
    <t>Балон - катетър за коронарна ангиопластика, подходящ за СТО - лезии. Материал на балона - полиамид. Скосен връх с по-малко от 2º ъгъл на наклона и дължина 4мм с профил на навлизане в лезията - 0.015" / 0.38мм / за балон с диаметър 1.1мм.Профил на преминав</t>
  </si>
  <si>
    <t>Балон - катетър за коронарна ангиопластика, подходящ както за стандартни, така  и за силно калцирани  лезии. Материал на балона - полиамид. Тип на балона - полуразтеглив при раздуване до 15 Атм / подходящ за стандартни лезии /; неразтеглив - при раздуване</t>
  </si>
  <si>
    <t xml:space="preserve">Материал на балона: Fulcrum; Dura-trac хидрофилно покритие; Дължина на катетъра - 142 см;Дистален шафт дължина - 21 см ; Проксимален шафт - 1.9F, дистален шафт - 2.4-2.7F; Скосен връх с профил 0.0016"; Преминаващ профил 0.021 при 1.5 мм; Позволяващ метод </t>
  </si>
  <si>
    <t xml:space="preserve">Балон катетър за PTCA  - MR,  с полу-комплиантен балон в близост до дисталния край; Съвместим с водачи &lt;0,014’’/0,36 мм ;Дисталният участък на катетъра е двулуменен и коаксиален. Дистален шафт- 150 см;  Диаметри от 1,5 – 4,00 мм; за предилатация;материал </t>
  </si>
  <si>
    <t>Балон катетър за PTCA.Материал на балона  OptiLEAP™ Съвместим с водачи &lt;0,014’’/0,36 мм ;Проектиран за едновременна употреба на два Monorail катетъра в 2мм (6F) водещ катетър или два OTW катетъра в 2,67мм (8F) водещ катетър (KBT ).Профил на върха 0.017“ (</t>
  </si>
  <si>
    <t>Обща стойност без ДДС на номенклатура от Участник</t>
  </si>
  <si>
    <t>Фирма производител и държава на производство</t>
  </si>
  <si>
    <t xml:space="preserve">Данни за вносителя на мед.изделие, когато участника не е вносител  </t>
  </si>
  <si>
    <t xml:space="preserve">Търговско наименование </t>
  </si>
  <si>
    <t>Каталожен №</t>
  </si>
  <si>
    <t>Пределна стойност
без ДДС 
на номенклатура от Възложителя /к.5*к.6/</t>
  </si>
  <si>
    <t>Ед. цена без ДДС за посочената мярка от Участник</t>
  </si>
  <si>
    <t>Ед. цена с ДДС за посочената мярка от Участник</t>
  </si>
  <si>
    <t>Обща стойност с ДДС на номенклатура от Участник</t>
  </si>
  <si>
    <t>ПРИЛОЖЕНИЕ №3А</t>
  </si>
  <si>
    <r>
      <t xml:space="preserve">Упълномощен предствател по см. на чл.10, ал.2 от ЗМИ </t>
    </r>
    <r>
      <rPr>
        <b/>
        <i/>
        <sz val="14"/>
        <rFont val="Bookman Old Style"/>
        <family val="1"/>
      </rPr>
      <t>/когато е приложимо/</t>
    </r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</si>
</sst>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_л_в_."/>
    <numFmt numFmtId="165" formatCode="_-* #,##0\ _л_в_._-;\-* #,##0\ _л_в_._-;_-* &quot;-&quot;\ _л_в_._-;_-@_-"/>
    <numFmt numFmtId="166" formatCode="0.0"/>
    <numFmt numFmtId="167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sz val="20"/>
      <color indexed="8"/>
      <name val="Bookman Old Style"/>
      <family val="1"/>
    </font>
    <font>
      <b/>
      <sz val="16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i/>
      <sz val="14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20" fillId="24" borderId="10" xfId="62" applyNumberFormat="1" applyFont="1" applyFill="1" applyBorder="1" applyAlignment="1">
      <alignment horizontal="center" vertical="center" wrapText="1"/>
      <protection/>
    </xf>
    <xf numFmtId="0" fontId="20" fillId="24" borderId="10" xfId="62" applyFont="1" applyFill="1" applyBorder="1" applyAlignment="1">
      <alignment horizontal="center" vertical="center" wrapText="1"/>
      <protection/>
    </xf>
    <xf numFmtId="1" fontId="18" fillId="24" borderId="10" xfId="62" applyNumberFormat="1" applyFont="1" applyFill="1" applyBorder="1" applyAlignment="1">
      <alignment horizontal="center" vertical="center" wrapText="1"/>
      <protection/>
    </xf>
    <xf numFmtId="1" fontId="22" fillId="24" borderId="10" xfId="62" applyNumberFormat="1" applyFont="1" applyFill="1" applyBorder="1" applyAlignment="1">
      <alignment horizontal="center" vertical="center" wrapText="1"/>
      <protection/>
    </xf>
    <xf numFmtId="3" fontId="23" fillId="24" borderId="10" xfId="62" applyNumberFormat="1" applyFont="1" applyFill="1" applyBorder="1" applyAlignment="1">
      <alignment horizontal="center" vertical="center" wrapText="1"/>
      <protection/>
    </xf>
    <xf numFmtId="166" fontId="22" fillId="0" borderId="10" xfId="62" applyNumberFormat="1" applyFont="1" applyBorder="1" applyAlignment="1">
      <alignment horizontal="center" vertical="center" wrapText="1"/>
      <protection/>
    </xf>
    <xf numFmtId="164" fontId="21" fillId="0" borderId="10" xfId="62" applyNumberFormat="1" applyFont="1" applyBorder="1" applyAlignment="1">
      <alignment horizontal="left" vertical="center" wrapText="1"/>
      <protection/>
    </xf>
    <xf numFmtId="0" fontId="21" fillId="0" borderId="10" xfId="62" applyFont="1" applyBorder="1" applyAlignment="1">
      <alignment horizontal="left" vertical="top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1" fontId="21" fillId="0" borderId="10" xfId="62" applyNumberFormat="1" applyFont="1" applyBorder="1" applyAlignment="1">
      <alignment horizontal="center" vertical="center" wrapText="1"/>
      <protection/>
    </xf>
    <xf numFmtId="4" fontId="21" fillId="0" borderId="10" xfId="62" applyNumberFormat="1" applyFont="1" applyBorder="1" applyAlignment="1">
      <alignment horizontal="center" vertical="center" wrapText="1"/>
      <protection/>
    </xf>
    <xf numFmtId="164" fontId="25" fillId="0" borderId="10" xfId="62" applyNumberFormat="1" applyFont="1" applyBorder="1" applyAlignment="1">
      <alignment horizontal="left" vertical="center" wrapText="1"/>
      <protection/>
    </xf>
    <xf numFmtId="164" fontId="25" fillId="24" borderId="10" xfId="52" applyNumberFormat="1" applyFont="1" applyFill="1" applyBorder="1" applyAlignment="1">
      <alignment horizontal="left" vertical="center" wrapText="1"/>
      <protection/>
    </xf>
    <xf numFmtId="0" fontId="25" fillId="24" borderId="10" xfId="52" applyFont="1" applyFill="1" applyBorder="1" applyAlignment="1">
      <alignment horizontal="left" vertical="top" wrapText="1"/>
      <protection/>
    </xf>
    <xf numFmtId="1" fontId="21" fillId="24" borderId="10" xfId="52" applyNumberFormat="1" applyFont="1" applyFill="1" applyBorder="1" applyAlignment="1">
      <alignment horizontal="center" vertical="center" wrapText="1"/>
      <protection/>
    </xf>
    <xf numFmtId="2" fontId="22" fillId="0" borderId="10" xfId="62" applyNumberFormat="1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left" vertical="center"/>
      <protection/>
    </xf>
    <xf numFmtId="164" fontId="21" fillId="0" borderId="10" xfId="62" applyNumberFormat="1" applyFont="1" applyBorder="1" applyAlignment="1">
      <alignment horizontal="left" vertical="top" wrapText="1"/>
      <protection/>
    </xf>
    <xf numFmtId="164" fontId="25" fillId="24" borderId="10" xfId="62" applyNumberFormat="1" applyFont="1" applyFill="1" applyBorder="1" applyAlignment="1">
      <alignment horizontal="left" vertical="center" wrapText="1"/>
      <protection/>
    </xf>
    <xf numFmtId="0" fontId="21" fillId="24" borderId="10" xfId="62" applyFont="1" applyFill="1" applyBorder="1" applyAlignment="1">
      <alignment horizontal="left" vertical="top" wrapText="1"/>
      <protection/>
    </xf>
    <xf numFmtId="1" fontId="21" fillId="24" borderId="10" xfId="62" applyNumberFormat="1" applyFont="1" applyFill="1" applyBorder="1" applyAlignment="1">
      <alignment horizontal="center" vertical="center" wrapText="1"/>
      <protection/>
    </xf>
    <xf numFmtId="164" fontId="21" fillId="0" borderId="10" xfId="62" applyNumberFormat="1" applyFont="1" applyFill="1" applyBorder="1" applyAlignment="1">
      <alignment horizontal="left" vertical="center" wrapText="1"/>
      <protection/>
    </xf>
    <xf numFmtId="0" fontId="21" fillId="0" borderId="10" xfId="62" applyFont="1" applyFill="1" applyBorder="1" applyAlignment="1">
      <alignment horizontal="left" vertical="top" wrapText="1"/>
      <protection/>
    </xf>
    <xf numFmtId="1" fontId="21" fillId="0" borderId="10" xfId="62" applyNumberFormat="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left" vertical="top" wrapText="1"/>
      <protection/>
    </xf>
    <xf numFmtId="1" fontId="25" fillId="0" borderId="10" xfId="62" applyNumberFormat="1" applyFont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left" vertical="top" wrapText="1"/>
      <protection/>
    </xf>
    <xf numFmtId="0" fontId="21" fillId="0" borderId="10" xfId="62" applyFont="1" applyBorder="1" applyAlignment="1">
      <alignment horizontal="left" vertical="center" wrapText="1"/>
      <protection/>
    </xf>
    <xf numFmtId="2" fontId="22" fillId="0" borderId="10" xfId="62" applyNumberFormat="1" applyFont="1" applyBorder="1" applyAlignment="1">
      <alignment horizontal="center" vertical="center"/>
      <protection/>
    </xf>
    <xf numFmtId="1" fontId="21" fillId="0" borderId="10" xfId="62" applyNumberFormat="1" applyFont="1" applyBorder="1" applyAlignment="1">
      <alignment horizontal="center" vertical="center" wrapText="1"/>
      <protection/>
    </xf>
    <xf numFmtId="0" fontId="21" fillId="24" borderId="10" xfId="62" applyFont="1" applyFill="1" applyBorder="1" applyAlignment="1">
      <alignment horizontal="left" vertical="center" wrapText="1"/>
      <protection/>
    </xf>
    <xf numFmtId="0" fontId="21" fillId="24" borderId="10" xfId="62" applyFont="1" applyFill="1" applyBorder="1" applyAlignment="1">
      <alignment horizontal="center" vertical="center" wrapText="1"/>
      <protection/>
    </xf>
    <xf numFmtId="4" fontId="21" fillId="24" borderId="10" xfId="62" applyNumberFormat="1" applyFont="1" applyFill="1" applyBorder="1" applyAlignment="1">
      <alignment horizontal="center" vertical="center" wrapText="1"/>
      <protection/>
    </xf>
    <xf numFmtId="166" fontId="22" fillId="24" borderId="10" xfId="62" applyNumberFormat="1" applyFont="1" applyFill="1" applyBorder="1" applyAlignment="1">
      <alignment horizontal="center" vertical="center" wrapText="1"/>
      <protection/>
    </xf>
    <xf numFmtId="2" fontId="22" fillId="24" borderId="10" xfId="62" applyNumberFormat="1" applyFont="1" applyFill="1" applyBorder="1" applyAlignment="1">
      <alignment horizontal="center" vertical="center" wrapText="1"/>
      <protection/>
    </xf>
    <xf numFmtId="0" fontId="27" fillId="24" borderId="10" xfId="62" applyFont="1" applyFill="1" applyBorder="1" applyAlignment="1">
      <alignment horizontal="center" vertical="center" wrapText="1"/>
      <protection/>
    </xf>
    <xf numFmtId="166" fontId="18" fillId="24" borderId="10" xfId="62" applyNumberFormat="1" applyFont="1" applyFill="1" applyBorder="1" applyAlignment="1">
      <alignment horizontal="center" vertical="center" wrapText="1"/>
      <protection/>
    </xf>
    <xf numFmtId="2" fontId="21" fillId="0" borderId="10" xfId="62" applyNumberFormat="1" applyFont="1" applyBorder="1" applyAlignment="1">
      <alignment horizontal="center" vertical="center" wrapText="1"/>
      <protection/>
    </xf>
    <xf numFmtId="2" fontId="18" fillId="24" borderId="10" xfId="62" applyNumberFormat="1" applyFont="1" applyFill="1" applyBorder="1" applyAlignment="1">
      <alignment horizontal="center" vertical="center" wrapText="1"/>
      <protection/>
    </xf>
    <xf numFmtId="1" fontId="22" fillId="24" borderId="10" xfId="62" applyNumberFormat="1" applyFont="1" applyFill="1" applyBorder="1" applyAlignment="1">
      <alignment horizontal="center" vertical="top" wrapText="1"/>
      <protection/>
    </xf>
    <xf numFmtId="2" fontId="23" fillId="24" borderId="10" xfId="62" applyNumberFormat="1" applyFont="1" applyFill="1" applyBorder="1" applyAlignment="1">
      <alignment horizontal="center" vertical="center" wrapText="1"/>
      <protection/>
    </xf>
    <xf numFmtId="0" fontId="23" fillId="24" borderId="10" xfId="62" applyFont="1" applyFill="1" applyBorder="1" applyAlignment="1">
      <alignment horizontal="center" vertical="center" wrapText="1"/>
      <protection/>
    </xf>
    <xf numFmtId="1" fontId="23" fillId="24" borderId="10" xfId="62" applyNumberFormat="1" applyFont="1" applyFill="1" applyBorder="1" applyAlignment="1">
      <alignment horizontal="center" vertical="center" wrapText="1"/>
      <protection/>
    </xf>
    <xf numFmtId="4" fontId="23" fillId="24" borderId="10" xfId="62" applyNumberFormat="1" applyFont="1" applyFill="1" applyBorder="1" applyAlignment="1">
      <alignment horizontal="center" vertical="center" wrapText="1"/>
      <protection/>
    </xf>
    <xf numFmtId="1" fontId="22" fillId="24" borderId="11" xfId="62" applyNumberFormat="1" applyFont="1" applyFill="1" applyBorder="1" applyAlignment="1">
      <alignment horizontal="center" vertical="center" wrapText="1"/>
      <protection/>
    </xf>
    <xf numFmtId="4" fontId="21" fillId="0" borderId="11" xfId="62" applyNumberFormat="1" applyFont="1" applyBorder="1" applyAlignment="1">
      <alignment horizontal="center" vertical="center" wrapText="1"/>
      <protection/>
    </xf>
    <xf numFmtId="0" fontId="21" fillId="24" borderId="11" xfId="62" applyFont="1" applyFill="1" applyBorder="1" applyAlignment="1">
      <alignment horizontal="center" vertical="center" wrapText="1"/>
      <protection/>
    </xf>
    <xf numFmtId="167" fontId="22" fillId="24" borderId="11" xfId="62" applyNumberFormat="1" applyFont="1" applyFill="1" applyBorder="1" applyAlignment="1">
      <alignment horizontal="center" vertical="center" wrapText="1"/>
      <protection/>
    </xf>
    <xf numFmtId="4" fontId="21" fillId="24" borderId="12" xfId="62" applyNumberFormat="1" applyFont="1" applyFill="1" applyBorder="1" applyAlignment="1">
      <alignment horizontal="center" vertical="center" wrapText="1"/>
      <protection/>
    </xf>
    <xf numFmtId="2" fontId="21" fillId="24" borderId="11" xfId="62" applyNumberFormat="1" applyFont="1" applyFill="1" applyBorder="1" applyAlignment="1">
      <alignment horizontal="center" vertical="center" wrapText="1"/>
      <protection/>
    </xf>
    <xf numFmtId="1" fontId="22" fillId="24" borderId="10" xfId="62" applyNumberFormat="1" applyFont="1" applyFill="1" applyBorder="1" applyAlignment="1">
      <alignment horizontal="center" vertical="center" wrapText="1"/>
      <protection/>
    </xf>
    <xf numFmtId="4" fontId="21" fillId="0" borderId="10" xfId="62" applyNumberFormat="1" applyFont="1" applyBorder="1" applyAlignment="1">
      <alignment horizontal="center" vertical="center" wrapText="1"/>
      <protection/>
    </xf>
    <xf numFmtId="0" fontId="21" fillId="24" borderId="10" xfId="62" applyFont="1" applyFill="1" applyBorder="1" applyAlignment="1">
      <alignment horizontal="center" vertical="center" wrapText="1"/>
      <protection/>
    </xf>
    <xf numFmtId="167" fontId="22" fillId="24" borderId="10" xfId="62" applyNumberFormat="1" applyFont="1" applyFill="1" applyBorder="1" applyAlignment="1">
      <alignment horizontal="center" vertical="center" wrapText="1"/>
      <protection/>
    </xf>
    <xf numFmtId="4" fontId="21" fillId="24" borderId="10" xfId="62" applyNumberFormat="1" applyFont="1" applyFill="1" applyBorder="1" applyAlignment="1">
      <alignment horizontal="center" vertical="center" wrapText="1"/>
      <protection/>
    </xf>
    <xf numFmtId="2" fontId="21" fillId="24" borderId="10" xfId="62" applyNumberFormat="1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center" vertical="center" wrapText="1"/>
    </xf>
    <xf numFmtId="0" fontId="25" fillId="24" borderId="10" xfId="62" applyFont="1" applyFill="1" applyBorder="1" applyAlignment="1">
      <alignment horizontal="left" vertical="center" wrapText="1"/>
      <protection/>
    </xf>
    <xf numFmtId="2" fontId="24" fillId="20" borderId="10" xfId="62" applyNumberFormat="1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wrapText="1"/>
    </xf>
    <xf numFmtId="165" fontId="20" fillId="20" borderId="10" xfId="62" applyNumberFormat="1" applyFont="1" applyFill="1" applyBorder="1" applyAlignment="1">
      <alignment horizontal="left" vertical="center" wrapText="1"/>
      <protection/>
    </xf>
    <xf numFmtId="2" fontId="26" fillId="22" borderId="10" xfId="62" applyNumberFormat="1" applyFont="1" applyFill="1" applyBorder="1" applyAlignment="1">
      <alignment horizontal="center" vertical="center" wrapText="1"/>
      <protection/>
    </xf>
    <xf numFmtId="4" fontId="26" fillId="22" borderId="11" xfId="62" applyNumberFormat="1" applyFont="1" applyFill="1" applyBorder="1" applyAlignment="1">
      <alignment horizontal="center" vertical="center" wrapText="1"/>
      <protection/>
    </xf>
    <xf numFmtId="4" fontId="26" fillId="22" borderId="10" xfId="62" applyNumberFormat="1" applyFont="1" applyFill="1" applyBorder="1" applyAlignment="1">
      <alignment horizontal="center" vertical="center" wrapText="1"/>
      <protection/>
    </xf>
    <xf numFmtId="2" fontId="18" fillId="20" borderId="10" xfId="62" applyNumberFormat="1" applyFont="1" applyFill="1" applyBorder="1" applyAlignment="1">
      <alignment horizontal="center" vertical="center" wrapText="1"/>
      <protection/>
    </xf>
    <xf numFmtId="165" fontId="26" fillId="20" borderId="10" xfId="62" applyNumberFormat="1" applyFont="1" applyFill="1" applyBorder="1" applyAlignment="1">
      <alignment horizontal="left" vertical="center" wrapText="1"/>
      <protection/>
    </xf>
    <xf numFmtId="2" fontId="18" fillId="22" borderId="10" xfId="62" applyNumberFormat="1" applyFont="1" applyFill="1" applyBorder="1" applyAlignment="1">
      <alignment horizontal="center" vertical="center" wrapText="1"/>
      <protection/>
    </xf>
    <xf numFmtId="4" fontId="22" fillId="22" borderId="11" xfId="62" applyNumberFormat="1" applyFont="1" applyFill="1" applyBorder="1" applyAlignment="1">
      <alignment horizontal="center" vertical="center" wrapText="1"/>
      <protection/>
    </xf>
    <xf numFmtId="166" fontId="20" fillId="22" borderId="10" xfId="62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  <xf numFmtId="2" fontId="23" fillId="22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2" fontId="18" fillId="24" borderId="0" xfId="62" applyNumberFormat="1" applyFont="1" applyFill="1" applyBorder="1" applyAlignment="1">
      <alignment horizontal="center" vertical="center" wrapText="1"/>
      <protection/>
    </xf>
    <xf numFmtId="4" fontId="24" fillId="24" borderId="10" xfId="62" applyNumberFormat="1" applyFont="1" applyFill="1" applyBorder="1" applyAlignment="1">
      <alignment horizontal="center" vertical="center" wrapText="1"/>
      <protection/>
    </xf>
    <xf numFmtId="0" fontId="26" fillId="22" borderId="11" xfId="62" applyFont="1" applyFill="1" applyBorder="1" applyAlignment="1">
      <alignment horizontal="right" vertical="center" wrapText="1"/>
      <protection/>
    </xf>
    <xf numFmtId="0" fontId="26" fillId="22" borderId="14" xfId="62" applyFont="1" applyFill="1" applyBorder="1" applyAlignment="1">
      <alignment horizontal="right" vertical="center" wrapText="1"/>
      <protection/>
    </xf>
    <xf numFmtId="0" fontId="26" fillId="22" borderId="15" xfId="62" applyFont="1" applyFill="1" applyBorder="1" applyAlignment="1">
      <alignment horizontal="right" vertical="center" wrapText="1"/>
      <protection/>
    </xf>
    <xf numFmtId="165" fontId="26" fillId="20" borderId="11" xfId="62" applyNumberFormat="1" applyFont="1" applyFill="1" applyBorder="1" applyAlignment="1">
      <alignment horizontal="left" vertical="center" wrapText="1"/>
      <protection/>
    </xf>
    <xf numFmtId="165" fontId="26" fillId="20" borderId="14" xfId="62" applyNumberFormat="1" applyFont="1" applyFill="1" applyBorder="1" applyAlignment="1">
      <alignment horizontal="left" vertical="center" wrapText="1"/>
      <protection/>
    </xf>
    <xf numFmtId="0" fontId="26" fillId="22" borderId="10" xfId="62" applyFont="1" applyFill="1" applyBorder="1" applyAlignment="1">
      <alignment horizontal="right" vertical="center" wrapText="1"/>
      <protection/>
    </xf>
    <xf numFmtId="165" fontId="26" fillId="20" borderId="10" xfId="62" applyNumberFormat="1" applyFont="1" applyFill="1" applyBorder="1" applyAlignment="1">
      <alignment horizontal="left" vertical="center" wrapText="1"/>
      <protection/>
    </xf>
    <xf numFmtId="1" fontId="21" fillId="0" borderId="10" xfId="62" applyNumberFormat="1" applyFont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left" vertical="top" wrapText="1"/>
      <protection/>
    </xf>
    <xf numFmtId="0" fontId="21" fillId="0" borderId="17" xfId="62" applyFont="1" applyBorder="1" applyAlignment="1">
      <alignment horizontal="left" vertical="top" wrapText="1"/>
      <protection/>
    </xf>
    <xf numFmtId="0" fontId="21" fillId="0" borderId="18" xfId="62" applyFont="1" applyBorder="1" applyAlignment="1">
      <alignment horizontal="left" vertical="top" wrapText="1"/>
      <protection/>
    </xf>
    <xf numFmtId="4" fontId="21" fillId="0" borderId="10" xfId="62" applyNumberFormat="1" applyFont="1" applyBorder="1" applyAlignment="1">
      <alignment horizontal="center" vertical="center" wrapText="1"/>
      <protection/>
    </xf>
    <xf numFmtId="164" fontId="25" fillId="0" borderId="10" xfId="62" applyNumberFormat="1" applyFont="1" applyBorder="1" applyAlignment="1">
      <alignment horizontal="left" vertical="center" wrapText="1"/>
      <protection/>
    </xf>
    <xf numFmtId="166" fontId="22" fillId="0" borderId="10" xfId="62" applyNumberFormat="1" applyFont="1" applyBorder="1" applyAlignment="1">
      <alignment horizontal="center" vertical="center" wrapText="1"/>
      <protection/>
    </xf>
    <xf numFmtId="4" fontId="21" fillId="0" borderId="11" xfId="62" applyNumberFormat="1" applyFont="1" applyBorder="1" applyAlignment="1">
      <alignment horizontal="center" vertical="center" wrapText="1"/>
      <protection/>
    </xf>
    <xf numFmtId="0" fontId="19" fillId="24" borderId="0" xfId="62" applyNumberFormat="1" applyFont="1" applyFill="1" applyBorder="1" applyAlignment="1">
      <alignment horizontal="center" vertical="center" wrapText="1"/>
      <protection/>
    </xf>
    <xf numFmtId="0" fontId="0" fillId="24" borderId="0" xfId="0" applyFill="1" applyBorder="1" applyAlignment="1">
      <alignment horizontal="center" vertical="center" wrapText="1"/>
    </xf>
    <xf numFmtId="0" fontId="21" fillId="0" borderId="10" xfId="62" applyFont="1" applyBorder="1" applyAlignment="1">
      <alignment horizontal="center" vertical="center" wrapText="1"/>
      <protection/>
    </xf>
    <xf numFmtId="4" fontId="21" fillId="0" borderId="13" xfId="62" applyNumberFormat="1" applyFont="1" applyBorder="1" applyAlignment="1">
      <alignment horizontal="center" vertical="center" wrapText="1"/>
      <protection/>
    </xf>
    <xf numFmtId="4" fontId="21" fillId="0" borderId="19" xfId="62" applyNumberFormat="1" applyFont="1" applyBorder="1" applyAlignment="1">
      <alignment horizontal="center" vertical="center" wrapText="1"/>
      <protection/>
    </xf>
    <xf numFmtId="165" fontId="20" fillId="20" borderId="10" xfId="62" applyNumberFormat="1" applyFont="1" applyFill="1" applyBorder="1" applyAlignment="1">
      <alignment horizontal="left" vertical="center" wrapText="1"/>
      <protection/>
    </xf>
    <xf numFmtId="165" fontId="20" fillId="20" borderId="11" xfId="62" applyNumberFormat="1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wrapText="1"/>
    </xf>
    <xf numFmtId="4" fontId="21" fillId="0" borderId="20" xfId="62" applyNumberFormat="1" applyFont="1" applyBorder="1" applyAlignment="1">
      <alignment horizontal="center" vertical="center" wrapText="1"/>
      <protection/>
    </xf>
    <xf numFmtId="0" fontId="25" fillId="0" borderId="20" xfId="0" applyFont="1" applyBorder="1" applyAlignment="1">
      <alignment horizontal="center" wrapText="1"/>
    </xf>
    <xf numFmtId="2" fontId="25" fillId="0" borderId="13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5" fillId="24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Нормален_Лист1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8"/>
  <sheetViews>
    <sheetView tabSelected="1" zoomScale="60" zoomScaleNormal="60" workbookViewId="0" topLeftCell="A133">
      <selection activeCell="G87" sqref="G87"/>
    </sheetView>
  </sheetViews>
  <sheetFormatPr defaultColWidth="9.140625" defaultRowHeight="12.75"/>
  <cols>
    <col min="2" max="2" width="32.140625" style="0" customWidth="1"/>
    <col min="3" max="3" width="85.140625" style="0" customWidth="1"/>
    <col min="4" max="4" width="7.57421875" style="0" customWidth="1"/>
    <col min="5" max="5" width="14.00390625" style="0" customWidth="1"/>
    <col min="6" max="6" width="15.421875" style="0" customWidth="1"/>
    <col min="7" max="7" width="21.140625" style="0" customWidth="1"/>
    <col min="8" max="8" width="22.57421875" style="0" customWidth="1"/>
    <col min="9" max="9" width="23.57421875" style="0" customWidth="1"/>
    <col min="10" max="12" width="22.57421875" style="0" customWidth="1"/>
    <col min="13" max="14" width="17.7109375" style="72" customWidth="1"/>
    <col min="15" max="15" width="22.421875" style="72" customWidth="1"/>
    <col min="16" max="16" width="23.00390625" style="72" customWidth="1"/>
  </cols>
  <sheetData>
    <row r="2" spans="1:16" ht="7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10" t="s">
        <v>192</v>
      </c>
      <c r="N2" s="110"/>
      <c r="O2" s="110"/>
      <c r="P2" s="79"/>
    </row>
    <row r="3" spans="1:16" ht="94.5" customHeight="1">
      <c r="A3" s="80"/>
      <c r="B3" s="97" t="s">
        <v>175</v>
      </c>
      <c r="C3" s="97"/>
      <c r="D3" s="97"/>
      <c r="E3" s="97"/>
      <c r="F3" s="97"/>
      <c r="G3" s="97"/>
      <c r="H3" s="98"/>
      <c r="I3" s="98"/>
      <c r="J3" s="98"/>
      <c r="K3" s="98"/>
      <c r="L3" s="98"/>
      <c r="M3" s="110"/>
      <c r="N3" s="110"/>
      <c r="O3" s="110"/>
      <c r="P3" s="79"/>
    </row>
    <row r="4" spans="1:16" ht="141" customHeight="1">
      <c r="A4" s="41" t="s">
        <v>51</v>
      </c>
      <c r="B4" s="1" t="s">
        <v>57</v>
      </c>
      <c r="C4" s="2" t="s">
        <v>55</v>
      </c>
      <c r="D4" s="42" t="s">
        <v>52</v>
      </c>
      <c r="E4" s="43" t="s">
        <v>53</v>
      </c>
      <c r="F4" s="44" t="s">
        <v>54</v>
      </c>
      <c r="G4" s="81" t="s">
        <v>188</v>
      </c>
      <c r="H4" s="57" t="s">
        <v>184</v>
      </c>
      <c r="I4" s="57" t="s">
        <v>193</v>
      </c>
      <c r="J4" s="57" t="s">
        <v>185</v>
      </c>
      <c r="K4" s="57" t="s">
        <v>186</v>
      </c>
      <c r="L4" s="57" t="s">
        <v>187</v>
      </c>
      <c r="M4" s="44" t="s">
        <v>189</v>
      </c>
      <c r="N4" s="44" t="s">
        <v>190</v>
      </c>
      <c r="O4" s="44" t="s">
        <v>183</v>
      </c>
      <c r="P4" s="44" t="s">
        <v>191</v>
      </c>
    </row>
    <row r="5" spans="1:16" ht="18">
      <c r="A5" s="3">
        <v>1</v>
      </c>
      <c r="B5" s="4">
        <v>2</v>
      </c>
      <c r="C5" s="40">
        <v>3</v>
      </c>
      <c r="D5" s="4">
        <v>4</v>
      </c>
      <c r="E5" s="4">
        <v>5</v>
      </c>
      <c r="F5" s="5">
        <v>6</v>
      </c>
      <c r="G5" s="45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71">
        <v>13</v>
      </c>
      <c r="N5" s="71">
        <v>14</v>
      </c>
      <c r="O5" s="71">
        <v>15</v>
      </c>
      <c r="P5" s="71">
        <v>16</v>
      </c>
    </row>
    <row r="6" spans="1:16" ht="20.25">
      <c r="A6" s="59"/>
      <c r="B6" s="102" t="s">
        <v>59</v>
      </c>
      <c r="C6" s="102"/>
      <c r="D6" s="102"/>
      <c r="E6" s="102"/>
      <c r="F6" s="102"/>
      <c r="G6" s="103"/>
      <c r="H6" s="61"/>
      <c r="I6" s="61"/>
      <c r="J6" s="61"/>
      <c r="K6" s="61"/>
      <c r="L6" s="61"/>
      <c r="M6" s="73"/>
      <c r="N6" s="73"/>
      <c r="O6" s="73"/>
      <c r="P6" s="73"/>
    </row>
    <row r="7" spans="1:16" ht="90">
      <c r="A7" s="6">
        <v>1.1</v>
      </c>
      <c r="B7" s="7" t="s">
        <v>32</v>
      </c>
      <c r="C7" s="8" t="s">
        <v>176</v>
      </c>
      <c r="D7" s="9" t="s">
        <v>56</v>
      </c>
      <c r="E7" s="10">
        <v>400</v>
      </c>
      <c r="F7" s="11">
        <v>150</v>
      </c>
      <c r="G7" s="46">
        <v>60000</v>
      </c>
      <c r="H7" s="52"/>
      <c r="I7" s="52"/>
      <c r="J7" s="52"/>
      <c r="K7" s="52"/>
      <c r="L7" s="52"/>
      <c r="M7" s="70"/>
      <c r="N7" s="74">
        <f>M7*1.2</f>
        <v>0</v>
      </c>
      <c r="O7" s="74">
        <f>E7*M7</f>
        <v>0</v>
      </c>
      <c r="P7" s="74">
        <f>O7*1.2</f>
        <v>0</v>
      </c>
    </row>
    <row r="8" spans="1:16" ht="93.75" customHeight="1">
      <c r="A8" s="6">
        <v>1.2</v>
      </c>
      <c r="B8" s="7" t="s">
        <v>33</v>
      </c>
      <c r="C8" s="8" t="s">
        <v>177</v>
      </c>
      <c r="D8" s="9" t="s">
        <v>56</v>
      </c>
      <c r="E8" s="10">
        <v>300</v>
      </c>
      <c r="F8" s="11">
        <v>150</v>
      </c>
      <c r="G8" s="46">
        <v>45000</v>
      </c>
      <c r="H8" s="52"/>
      <c r="I8" s="52"/>
      <c r="J8" s="52"/>
      <c r="K8" s="52"/>
      <c r="L8" s="52"/>
      <c r="M8" s="70"/>
      <c r="N8" s="74">
        <f aca="true" t="shared" si="0" ref="N8:N30">M8*1.2</f>
        <v>0</v>
      </c>
      <c r="O8" s="74">
        <f aca="true" t="shared" si="1" ref="O8:O30">E8*M8</f>
        <v>0</v>
      </c>
      <c r="P8" s="74">
        <f aca="true" t="shared" si="2" ref="P8:P31">O8*1.2</f>
        <v>0</v>
      </c>
    </row>
    <row r="9" spans="1:16" ht="95.25" customHeight="1">
      <c r="A9" s="6">
        <v>1.3</v>
      </c>
      <c r="B9" s="7" t="s">
        <v>30</v>
      </c>
      <c r="C9" s="8" t="s">
        <v>178</v>
      </c>
      <c r="D9" s="9" t="s">
        <v>56</v>
      </c>
      <c r="E9" s="10">
        <v>100</v>
      </c>
      <c r="F9" s="11">
        <v>200</v>
      </c>
      <c r="G9" s="46">
        <v>20000</v>
      </c>
      <c r="H9" s="52"/>
      <c r="I9" s="52"/>
      <c r="J9" s="52"/>
      <c r="K9" s="52"/>
      <c r="L9" s="52"/>
      <c r="M9" s="70"/>
      <c r="N9" s="74">
        <f t="shared" si="0"/>
        <v>0</v>
      </c>
      <c r="O9" s="74">
        <f t="shared" si="1"/>
        <v>0</v>
      </c>
      <c r="P9" s="74">
        <f t="shared" si="2"/>
        <v>0</v>
      </c>
    </row>
    <row r="10" spans="1:16" ht="99.75" customHeight="1">
      <c r="A10" s="6">
        <v>1.4</v>
      </c>
      <c r="B10" s="7" t="s">
        <v>31</v>
      </c>
      <c r="C10" s="8" t="s">
        <v>179</v>
      </c>
      <c r="D10" s="9" t="s">
        <v>56</v>
      </c>
      <c r="E10" s="10">
        <v>400</v>
      </c>
      <c r="F10" s="11">
        <v>120</v>
      </c>
      <c r="G10" s="46">
        <v>48000</v>
      </c>
      <c r="H10" s="52"/>
      <c r="I10" s="52"/>
      <c r="J10" s="52"/>
      <c r="K10" s="52"/>
      <c r="L10" s="52"/>
      <c r="M10" s="70"/>
      <c r="N10" s="74">
        <f t="shared" si="0"/>
        <v>0</v>
      </c>
      <c r="O10" s="74">
        <f t="shared" si="1"/>
        <v>0</v>
      </c>
      <c r="P10" s="74">
        <f t="shared" si="2"/>
        <v>0</v>
      </c>
    </row>
    <row r="11" spans="1:16" ht="12.75" customHeight="1">
      <c r="A11" s="95">
        <v>1.5</v>
      </c>
      <c r="B11" s="94" t="s">
        <v>49</v>
      </c>
      <c r="C11" s="90" t="s">
        <v>180</v>
      </c>
      <c r="D11" s="99" t="s">
        <v>56</v>
      </c>
      <c r="E11" s="89">
        <v>400</v>
      </c>
      <c r="F11" s="93">
        <v>300</v>
      </c>
      <c r="G11" s="96">
        <v>120000</v>
      </c>
      <c r="H11" s="100"/>
      <c r="I11" s="100"/>
      <c r="J11" s="100"/>
      <c r="K11" s="100"/>
      <c r="L11" s="100"/>
      <c r="M11" s="60"/>
      <c r="N11" s="107">
        <f t="shared" si="0"/>
        <v>0</v>
      </c>
      <c r="O11" s="107">
        <f t="shared" si="1"/>
        <v>0</v>
      </c>
      <c r="P11" s="107">
        <f t="shared" si="2"/>
        <v>0</v>
      </c>
    </row>
    <row r="12" spans="1:16" ht="12.75" customHeight="1">
      <c r="A12" s="95"/>
      <c r="B12" s="94"/>
      <c r="C12" s="91"/>
      <c r="D12" s="99"/>
      <c r="E12" s="89"/>
      <c r="F12" s="93"/>
      <c r="G12" s="96"/>
      <c r="H12" s="105"/>
      <c r="I12" s="105"/>
      <c r="J12" s="105"/>
      <c r="K12" s="105"/>
      <c r="L12" s="105"/>
      <c r="M12" s="106"/>
      <c r="N12" s="108"/>
      <c r="O12" s="108"/>
      <c r="P12" s="108"/>
    </row>
    <row r="13" spans="1:16" ht="12.75" customHeight="1">
      <c r="A13" s="95"/>
      <c r="B13" s="94"/>
      <c r="C13" s="91"/>
      <c r="D13" s="99"/>
      <c r="E13" s="89"/>
      <c r="F13" s="93"/>
      <c r="G13" s="96"/>
      <c r="H13" s="105"/>
      <c r="I13" s="105"/>
      <c r="J13" s="105"/>
      <c r="K13" s="105"/>
      <c r="L13" s="105"/>
      <c r="M13" s="106"/>
      <c r="N13" s="108"/>
      <c r="O13" s="108"/>
      <c r="P13" s="108"/>
    </row>
    <row r="14" spans="1:16" ht="12.75" customHeight="1">
      <c r="A14" s="95"/>
      <c r="B14" s="94"/>
      <c r="C14" s="91"/>
      <c r="D14" s="99"/>
      <c r="E14" s="89"/>
      <c r="F14" s="93"/>
      <c r="G14" s="96"/>
      <c r="H14" s="105"/>
      <c r="I14" s="105"/>
      <c r="J14" s="105"/>
      <c r="K14" s="105"/>
      <c r="L14" s="105"/>
      <c r="M14" s="106"/>
      <c r="N14" s="108"/>
      <c r="O14" s="108"/>
      <c r="P14" s="108"/>
    </row>
    <row r="15" spans="1:16" ht="12.75" customHeight="1">
      <c r="A15" s="95"/>
      <c r="B15" s="94"/>
      <c r="C15" s="91"/>
      <c r="D15" s="99"/>
      <c r="E15" s="89"/>
      <c r="F15" s="93"/>
      <c r="G15" s="96"/>
      <c r="H15" s="105"/>
      <c r="I15" s="105"/>
      <c r="J15" s="105"/>
      <c r="K15" s="105"/>
      <c r="L15" s="105"/>
      <c r="M15" s="106"/>
      <c r="N15" s="108"/>
      <c r="O15" s="108"/>
      <c r="P15" s="108"/>
    </row>
    <row r="16" spans="1:16" ht="12.75" customHeight="1">
      <c r="A16" s="95"/>
      <c r="B16" s="94"/>
      <c r="C16" s="91"/>
      <c r="D16" s="99"/>
      <c r="E16" s="89"/>
      <c r="F16" s="93"/>
      <c r="G16" s="96"/>
      <c r="H16" s="105"/>
      <c r="I16" s="105"/>
      <c r="J16" s="105"/>
      <c r="K16" s="105"/>
      <c r="L16" s="105"/>
      <c r="M16" s="106"/>
      <c r="N16" s="108"/>
      <c r="O16" s="108"/>
      <c r="P16" s="108"/>
    </row>
    <row r="17" spans="1:16" ht="12.75" customHeight="1">
      <c r="A17" s="95"/>
      <c r="B17" s="94"/>
      <c r="C17" s="91"/>
      <c r="D17" s="99"/>
      <c r="E17" s="89"/>
      <c r="F17" s="93"/>
      <c r="G17" s="96"/>
      <c r="H17" s="105"/>
      <c r="I17" s="105"/>
      <c r="J17" s="105"/>
      <c r="K17" s="105"/>
      <c r="L17" s="105"/>
      <c r="M17" s="106"/>
      <c r="N17" s="108"/>
      <c r="O17" s="108"/>
      <c r="P17" s="108"/>
    </row>
    <row r="18" spans="1:16" ht="12.75" customHeight="1">
      <c r="A18" s="95"/>
      <c r="B18" s="94"/>
      <c r="C18" s="92"/>
      <c r="D18" s="99"/>
      <c r="E18" s="89"/>
      <c r="F18" s="93"/>
      <c r="G18" s="96"/>
      <c r="H18" s="101"/>
      <c r="I18" s="101"/>
      <c r="J18" s="101"/>
      <c r="K18" s="101"/>
      <c r="L18" s="101"/>
      <c r="M18" s="104"/>
      <c r="N18" s="109"/>
      <c r="O18" s="109"/>
      <c r="P18" s="109"/>
    </row>
    <row r="19" spans="1:16" ht="99.75" customHeight="1">
      <c r="A19" s="6">
        <v>1.6</v>
      </c>
      <c r="B19" s="13" t="s">
        <v>61</v>
      </c>
      <c r="C19" s="14" t="s">
        <v>181</v>
      </c>
      <c r="D19" s="9" t="s">
        <v>56</v>
      </c>
      <c r="E19" s="15">
        <v>300</v>
      </c>
      <c r="F19" s="11">
        <v>254.2</v>
      </c>
      <c r="G19" s="46">
        <v>76260</v>
      </c>
      <c r="H19" s="52"/>
      <c r="I19" s="52"/>
      <c r="J19" s="52"/>
      <c r="K19" s="52"/>
      <c r="L19" s="52"/>
      <c r="M19" s="70"/>
      <c r="N19" s="74">
        <f t="shared" si="0"/>
        <v>0</v>
      </c>
      <c r="O19" s="74">
        <f t="shared" si="1"/>
        <v>0</v>
      </c>
      <c r="P19" s="74">
        <f t="shared" si="2"/>
        <v>0</v>
      </c>
    </row>
    <row r="20" spans="1:16" ht="99.75" customHeight="1">
      <c r="A20" s="6">
        <v>1.7</v>
      </c>
      <c r="B20" s="13" t="s">
        <v>62</v>
      </c>
      <c r="C20" s="14" t="s">
        <v>182</v>
      </c>
      <c r="D20" s="9" t="s">
        <v>56</v>
      </c>
      <c r="E20" s="15">
        <v>300</v>
      </c>
      <c r="F20" s="11">
        <v>254.2</v>
      </c>
      <c r="G20" s="46">
        <v>76260</v>
      </c>
      <c r="H20" s="52"/>
      <c r="I20" s="52"/>
      <c r="J20" s="52"/>
      <c r="K20" s="52"/>
      <c r="L20" s="52"/>
      <c r="M20" s="70"/>
      <c r="N20" s="74">
        <f t="shared" si="0"/>
        <v>0</v>
      </c>
      <c r="O20" s="74">
        <f t="shared" si="1"/>
        <v>0</v>
      </c>
      <c r="P20" s="74">
        <f t="shared" si="2"/>
        <v>0</v>
      </c>
    </row>
    <row r="21" spans="1:16" ht="96" customHeight="1">
      <c r="A21" s="6">
        <v>1.8</v>
      </c>
      <c r="B21" s="13" t="s">
        <v>62</v>
      </c>
      <c r="C21" s="14" t="s">
        <v>0</v>
      </c>
      <c r="D21" s="9" t="s">
        <v>56</v>
      </c>
      <c r="E21" s="15">
        <v>300</v>
      </c>
      <c r="F21" s="11">
        <v>237.5</v>
      </c>
      <c r="G21" s="46">
        <v>71250</v>
      </c>
      <c r="H21" s="52"/>
      <c r="I21" s="52"/>
      <c r="J21" s="52"/>
      <c r="K21" s="52"/>
      <c r="L21" s="52"/>
      <c r="M21" s="70"/>
      <c r="N21" s="74">
        <f t="shared" si="0"/>
        <v>0</v>
      </c>
      <c r="O21" s="74">
        <f t="shared" si="1"/>
        <v>0</v>
      </c>
      <c r="P21" s="74">
        <f t="shared" si="2"/>
        <v>0</v>
      </c>
    </row>
    <row r="22" spans="1:16" ht="94.5" customHeight="1">
      <c r="A22" s="6">
        <v>1.9</v>
      </c>
      <c r="B22" s="7" t="s">
        <v>66</v>
      </c>
      <c r="C22" s="8" t="s">
        <v>1</v>
      </c>
      <c r="D22" s="9" t="s">
        <v>56</v>
      </c>
      <c r="E22" s="10">
        <v>300</v>
      </c>
      <c r="F22" s="11">
        <v>135</v>
      </c>
      <c r="G22" s="46">
        <v>40500</v>
      </c>
      <c r="H22" s="52"/>
      <c r="I22" s="52"/>
      <c r="J22" s="52"/>
      <c r="K22" s="52"/>
      <c r="L22" s="52"/>
      <c r="M22" s="70"/>
      <c r="N22" s="74">
        <f t="shared" si="0"/>
        <v>0</v>
      </c>
      <c r="O22" s="74">
        <f t="shared" si="1"/>
        <v>0</v>
      </c>
      <c r="P22" s="74">
        <f t="shared" si="2"/>
        <v>0</v>
      </c>
    </row>
    <row r="23" spans="1:16" ht="98.25" customHeight="1">
      <c r="A23" s="16">
        <v>1.1</v>
      </c>
      <c r="B23" s="7" t="s">
        <v>66</v>
      </c>
      <c r="C23" s="8" t="s">
        <v>1</v>
      </c>
      <c r="D23" s="9" t="s">
        <v>56</v>
      </c>
      <c r="E23" s="10">
        <v>600</v>
      </c>
      <c r="F23" s="11">
        <v>135</v>
      </c>
      <c r="G23" s="46">
        <v>81000</v>
      </c>
      <c r="H23" s="52"/>
      <c r="I23" s="52"/>
      <c r="J23" s="52"/>
      <c r="K23" s="52"/>
      <c r="L23" s="52"/>
      <c r="M23" s="70"/>
      <c r="N23" s="74">
        <f t="shared" si="0"/>
        <v>0</v>
      </c>
      <c r="O23" s="74">
        <f t="shared" si="1"/>
        <v>0</v>
      </c>
      <c r="P23" s="74">
        <f t="shared" si="2"/>
        <v>0</v>
      </c>
    </row>
    <row r="24" spans="1:16" ht="137.25" customHeight="1">
      <c r="A24" s="16">
        <v>1.11</v>
      </c>
      <c r="B24" s="7" t="s">
        <v>66</v>
      </c>
      <c r="C24" s="8" t="s">
        <v>2</v>
      </c>
      <c r="D24" s="9" t="s">
        <v>56</v>
      </c>
      <c r="E24" s="10">
        <v>300</v>
      </c>
      <c r="F24" s="11">
        <v>135</v>
      </c>
      <c r="G24" s="46">
        <v>40500</v>
      </c>
      <c r="H24" s="52"/>
      <c r="I24" s="52"/>
      <c r="J24" s="52"/>
      <c r="K24" s="52"/>
      <c r="L24" s="52"/>
      <c r="M24" s="70"/>
      <c r="N24" s="74">
        <f t="shared" si="0"/>
        <v>0</v>
      </c>
      <c r="O24" s="74">
        <f t="shared" si="1"/>
        <v>0</v>
      </c>
      <c r="P24" s="74">
        <f t="shared" si="2"/>
        <v>0</v>
      </c>
    </row>
    <row r="25" spans="1:16" ht="99.75" customHeight="1">
      <c r="A25" s="16">
        <v>1.12</v>
      </c>
      <c r="B25" s="17" t="s">
        <v>86</v>
      </c>
      <c r="C25" s="8" t="s">
        <v>3</v>
      </c>
      <c r="D25" s="9" t="s">
        <v>56</v>
      </c>
      <c r="E25" s="10">
        <v>300</v>
      </c>
      <c r="F25" s="11">
        <v>137.5</v>
      </c>
      <c r="G25" s="46">
        <v>41250</v>
      </c>
      <c r="H25" s="52"/>
      <c r="I25" s="52"/>
      <c r="J25" s="52"/>
      <c r="K25" s="52"/>
      <c r="L25" s="52"/>
      <c r="M25" s="70"/>
      <c r="N25" s="74">
        <f t="shared" si="0"/>
        <v>0</v>
      </c>
      <c r="O25" s="74">
        <f t="shared" si="1"/>
        <v>0</v>
      </c>
      <c r="P25" s="74">
        <f t="shared" si="2"/>
        <v>0</v>
      </c>
    </row>
    <row r="26" spans="1:16" ht="149.25" customHeight="1">
      <c r="A26" s="16">
        <v>1.13</v>
      </c>
      <c r="B26" s="7" t="s">
        <v>87</v>
      </c>
      <c r="C26" s="18" t="s">
        <v>4</v>
      </c>
      <c r="D26" s="9" t="s">
        <v>56</v>
      </c>
      <c r="E26" s="10">
        <v>400</v>
      </c>
      <c r="F26" s="11">
        <v>125</v>
      </c>
      <c r="G26" s="46">
        <v>50000</v>
      </c>
      <c r="H26" s="52"/>
      <c r="I26" s="52"/>
      <c r="J26" s="52"/>
      <c r="K26" s="52"/>
      <c r="L26" s="52"/>
      <c r="M26" s="70"/>
      <c r="N26" s="74">
        <f t="shared" si="0"/>
        <v>0</v>
      </c>
      <c r="O26" s="74">
        <f t="shared" si="1"/>
        <v>0</v>
      </c>
      <c r="P26" s="74">
        <f t="shared" si="2"/>
        <v>0</v>
      </c>
    </row>
    <row r="27" spans="1:16" ht="144">
      <c r="A27" s="16">
        <v>1.14</v>
      </c>
      <c r="B27" s="7" t="s">
        <v>88</v>
      </c>
      <c r="C27" s="18" t="s">
        <v>5</v>
      </c>
      <c r="D27" s="9" t="s">
        <v>56</v>
      </c>
      <c r="E27" s="10">
        <v>100</v>
      </c>
      <c r="F27" s="11">
        <v>137.5</v>
      </c>
      <c r="G27" s="46">
        <v>13750</v>
      </c>
      <c r="H27" s="52"/>
      <c r="I27" s="52"/>
      <c r="J27" s="52"/>
      <c r="K27" s="52"/>
      <c r="L27" s="52"/>
      <c r="M27" s="70"/>
      <c r="N27" s="74">
        <f t="shared" si="0"/>
        <v>0</v>
      </c>
      <c r="O27" s="74">
        <f t="shared" si="1"/>
        <v>0</v>
      </c>
      <c r="P27" s="74">
        <f t="shared" si="2"/>
        <v>0</v>
      </c>
    </row>
    <row r="28" spans="1:16" ht="137.25" customHeight="1">
      <c r="A28" s="16">
        <v>1.15</v>
      </c>
      <c r="B28" s="7" t="s">
        <v>89</v>
      </c>
      <c r="C28" s="8" t="s">
        <v>6</v>
      </c>
      <c r="D28" s="9" t="s">
        <v>56</v>
      </c>
      <c r="E28" s="10">
        <v>200</v>
      </c>
      <c r="F28" s="11">
        <v>316.67</v>
      </c>
      <c r="G28" s="46">
        <v>63334</v>
      </c>
      <c r="H28" s="52"/>
      <c r="I28" s="52"/>
      <c r="J28" s="52"/>
      <c r="K28" s="52"/>
      <c r="L28" s="52"/>
      <c r="M28" s="70"/>
      <c r="N28" s="74">
        <f t="shared" si="0"/>
        <v>0</v>
      </c>
      <c r="O28" s="74">
        <f t="shared" si="1"/>
        <v>0</v>
      </c>
      <c r="P28" s="74">
        <f t="shared" si="2"/>
        <v>0</v>
      </c>
    </row>
    <row r="29" spans="1:16" ht="129.75" customHeight="1">
      <c r="A29" s="16">
        <v>1.16</v>
      </c>
      <c r="B29" s="7" t="s">
        <v>89</v>
      </c>
      <c r="C29" s="18" t="s">
        <v>7</v>
      </c>
      <c r="D29" s="9" t="s">
        <v>56</v>
      </c>
      <c r="E29" s="10">
        <v>300</v>
      </c>
      <c r="F29" s="11">
        <v>316.67</v>
      </c>
      <c r="G29" s="46">
        <v>95001</v>
      </c>
      <c r="H29" s="52"/>
      <c r="I29" s="52"/>
      <c r="J29" s="52"/>
      <c r="K29" s="52"/>
      <c r="L29" s="52"/>
      <c r="M29" s="70"/>
      <c r="N29" s="74">
        <f t="shared" si="0"/>
        <v>0</v>
      </c>
      <c r="O29" s="74">
        <f t="shared" si="1"/>
        <v>0</v>
      </c>
      <c r="P29" s="74">
        <f t="shared" si="2"/>
        <v>0</v>
      </c>
    </row>
    <row r="30" spans="1:16" ht="108">
      <c r="A30" s="16">
        <v>1.17</v>
      </c>
      <c r="B30" s="7" t="s">
        <v>89</v>
      </c>
      <c r="C30" s="18" t="s">
        <v>8</v>
      </c>
      <c r="D30" s="9" t="s">
        <v>56</v>
      </c>
      <c r="E30" s="10">
        <v>200</v>
      </c>
      <c r="F30" s="11">
        <v>315</v>
      </c>
      <c r="G30" s="46">
        <v>63000</v>
      </c>
      <c r="H30" s="52"/>
      <c r="I30" s="52"/>
      <c r="J30" s="52"/>
      <c r="K30" s="52"/>
      <c r="L30" s="52"/>
      <c r="M30" s="70"/>
      <c r="N30" s="74">
        <f t="shared" si="0"/>
        <v>0</v>
      </c>
      <c r="O30" s="74">
        <f t="shared" si="1"/>
        <v>0</v>
      </c>
      <c r="P30" s="74">
        <f t="shared" si="2"/>
        <v>0</v>
      </c>
    </row>
    <row r="31" spans="1:16" ht="26.25" customHeight="1">
      <c r="A31" s="67"/>
      <c r="B31" s="87" t="s">
        <v>58</v>
      </c>
      <c r="C31" s="87"/>
      <c r="D31" s="87"/>
      <c r="E31" s="87"/>
      <c r="F31" s="87"/>
      <c r="G31" s="68">
        <v>1005105</v>
      </c>
      <c r="H31" s="64"/>
      <c r="I31" s="64"/>
      <c r="J31" s="64"/>
      <c r="K31" s="64"/>
      <c r="L31" s="64"/>
      <c r="M31" s="75"/>
      <c r="N31" s="75"/>
      <c r="O31" s="77">
        <f>SUM(O7:O30)</f>
        <v>0</v>
      </c>
      <c r="P31" s="77">
        <f t="shared" si="2"/>
        <v>0</v>
      </c>
    </row>
    <row r="32" spans="1:16" ht="20.25">
      <c r="A32" s="65"/>
      <c r="B32" s="88" t="s">
        <v>64</v>
      </c>
      <c r="C32" s="88"/>
      <c r="D32" s="88"/>
      <c r="E32" s="88"/>
      <c r="F32" s="88"/>
      <c r="G32" s="85"/>
      <c r="H32" s="66"/>
      <c r="I32" s="66"/>
      <c r="J32" s="66"/>
      <c r="K32" s="66"/>
      <c r="L32" s="66"/>
      <c r="M32" s="76"/>
      <c r="N32" s="76"/>
      <c r="O32" s="76"/>
      <c r="P32" s="76"/>
    </row>
    <row r="33" spans="1:16" ht="90">
      <c r="A33" s="6">
        <v>2.1</v>
      </c>
      <c r="B33" s="7" t="s">
        <v>34</v>
      </c>
      <c r="C33" s="8" t="s">
        <v>9</v>
      </c>
      <c r="D33" s="9" t="s">
        <v>56</v>
      </c>
      <c r="E33" s="10">
        <v>500</v>
      </c>
      <c r="F33" s="11">
        <v>140</v>
      </c>
      <c r="G33" s="46">
        <v>70000</v>
      </c>
      <c r="H33" s="52"/>
      <c r="I33" s="52"/>
      <c r="J33" s="52"/>
      <c r="K33" s="52"/>
      <c r="L33" s="52"/>
      <c r="M33" s="70"/>
      <c r="N33" s="74">
        <f aca="true" t="shared" si="3" ref="N33:N52">M33*1.2</f>
        <v>0</v>
      </c>
      <c r="O33" s="74">
        <f aca="true" t="shared" si="4" ref="O33:O52">E33*M33</f>
        <v>0</v>
      </c>
      <c r="P33" s="74">
        <f aca="true" t="shared" si="5" ref="P33:P53">O33*1.2</f>
        <v>0</v>
      </c>
    </row>
    <row r="34" spans="1:16" ht="101.25" customHeight="1">
      <c r="A34" s="6">
        <v>2.2</v>
      </c>
      <c r="B34" s="19" t="s">
        <v>63</v>
      </c>
      <c r="C34" s="20" t="s">
        <v>10</v>
      </c>
      <c r="D34" s="9" t="s">
        <v>56</v>
      </c>
      <c r="E34" s="21">
        <v>400</v>
      </c>
      <c r="F34" s="11">
        <v>150</v>
      </c>
      <c r="G34" s="46">
        <v>60000</v>
      </c>
      <c r="H34" s="52"/>
      <c r="I34" s="52"/>
      <c r="J34" s="52"/>
      <c r="K34" s="52"/>
      <c r="L34" s="52"/>
      <c r="M34" s="70"/>
      <c r="N34" s="74">
        <f t="shared" si="3"/>
        <v>0</v>
      </c>
      <c r="O34" s="74">
        <f t="shared" si="4"/>
        <v>0</v>
      </c>
      <c r="P34" s="74">
        <f t="shared" si="5"/>
        <v>0</v>
      </c>
    </row>
    <row r="35" spans="1:16" ht="12.75" customHeight="1">
      <c r="A35" s="95">
        <v>2.3</v>
      </c>
      <c r="B35" s="94" t="s">
        <v>48</v>
      </c>
      <c r="C35" s="90" t="s">
        <v>73</v>
      </c>
      <c r="D35" s="99" t="s">
        <v>56</v>
      </c>
      <c r="E35" s="89">
        <v>300</v>
      </c>
      <c r="F35" s="93">
        <v>165</v>
      </c>
      <c r="G35" s="96">
        <v>49500</v>
      </c>
      <c r="H35" s="100"/>
      <c r="I35" s="100"/>
      <c r="J35" s="100"/>
      <c r="K35" s="100"/>
      <c r="L35" s="100"/>
      <c r="M35" s="60"/>
      <c r="N35" s="107">
        <f t="shared" si="3"/>
        <v>0</v>
      </c>
      <c r="O35" s="107">
        <f t="shared" si="4"/>
        <v>0</v>
      </c>
      <c r="P35" s="107">
        <f t="shared" si="5"/>
        <v>0</v>
      </c>
    </row>
    <row r="36" spans="1:16" ht="12.75" customHeight="1">
      <c r="A36" s="95"/>
      <c r="B36" s="94"/>
      <c r="C36" s="91"/>
      <c r="D36" s="99"/>
      <c r="E36" s="89"/>
      <c r="F36" s="93"/>
      <c r="G36" s="96"/>
      <c r="H36" s="105"/>
      <c r="I36" s="105"/>
      <c r="J36" s="105"/>
      <c r="K36" s="105"/>
      <c r="L36" s="105"/>
      <c r="M36" s="106"/>
      <c r="N36" s="108"/>
      <c r="O36" s="108"/>
      <c r="P36" s="108"/>
    </row>
    <row r="37" spans="1:16" ht="12.75" customHeight="1">
      <c r="A37" s="95"/>
      <c r="B37" s="94"/>
      <c r="C37" s="91"/>
      <c r="D37" s="99"/>
      <c r="E37" s="89"/>
      <c r="F37" s="93"/>
      <c r="G37" s="96"/>
      <c r="H37" s="105"/>
      <c r="I37" s="105"/>
      <c r="J37" s="105"/>
      <c r="K37" s="105"/>
      <c r="L37" s="105"/>
      <c r="M37" s="106"/>
      <c r="N37" s="108"/>
      <c r="O37" s="108"/>
      <c r="P37" s="108"/>
    </row>
    <row r="38" spans="1:16" ht="12.75" customHeight="1">
      <c r="A38" s="95"/>
      <c r="B38" s="94"/>
      <c r="C38" s="91"/>
      <c r="D38" s="99"/>
      <c r="E38" s="89"/>
      <c r="F38" s="93"/>
      <c r="G38" s="96"/>
      <c r="H38" s="105"/>
      <c r="I38" s="105"/>
      <c r="J38" s="105"/>
      <c r="K38" s="105"/>
      <c r="L38" s="105"/>
      <c r="M38" s="106"/>
      <c r="N38" s="108"/>
      <c r="O38" s="108"/>
      <c r="P38" s="108"/>
    </row>
    <row r="39" spans="1:16" ht="29.25" customHeight="1">
      <c r="A39" s="95"/>
      <c r="B39" s="94"/>
      <c r="C39" s="92"/>
      <c r="D39" s="99"/>
      <c r="E39" s="89"/>
      <c r="F39" s="93"/>
      <c r="G39" s="96"/>
      <c r="H39" s="101"/>
      <c r="I39" s="101"/>
      <c r="J39" s="101"/>
      <c r="K39" s="101"/>
      <c r="L39" s="101"/>
      <c r="M39" s="104"/>
      <c r="N39" s="109"/>
      <c r="O39" s="109"/>
      <c r="P39" s="109"/>
    </row>
    <row r="40" spans="1:16" ht="12.75" customHeight="1">
      <c r="A40" s="95">
        <v>2.4</v>
      </c>
      <c r="B40" s="94" t="s">
        <v>50</v>
      </c>
      <c r="C40" s="90" t="s">
        <v>11</v>
      </c>
      <c r="D40" s="99" t="s">
        <v>56</v>
      </c>
      <c r="E40" s="89">
        <v>50</v>
      </c>
      <c r="F40" s="93">
        <v>438</v>
      </c>
      <c r="G40" s="96">
        <v>21900</v>
      </c>
      <c r="H40" s="100"/>
      <c r="I40" s="100"/>
      <c r="J40" s="100"/>
      <c r="K40" s="100"/>
      <c r="L40" s="100"/>
      <c r="M40" s="60"/>
      <c r="N40" s="107">
        <f t="shared" si="3"/>
        <v>0</v>
      </c>
      <c r="O40" s="107">
        <f t="shared" si="4"/>
        <v>0</v>
      </c>
      <c r="P40" s="107">
        <f t="shared" si="5"/>
        <v>0</v>
      </c>
    </row>
    <row r="41" spans="1:16" ht="12.75" customHeight="1">
      <c r="A41" s="95"/>
      <c r="B41" s="94"/>
      <c r="C41" s="91"/>
      <c r="D41" s="99"/>
      <c r="E41" s="89"/>
      <c r="F41" s="93"/>
      <c r="G41" s="96"/>
      <c r="H41" s="105"/>
      <c r="I41" s="105"/>
      <c r="J41" s="105"/>
      <c r="K41" s="105"/>
      <c r="L41" s="105"/>
      <c r="M41" s="106"/>
      <c r="N41" s="108"/>
      <c r="O41" s="108"/>
      <c r="P41" s="108"/>
    </row>
    <row r="42" spans="1:16" ht="12.75" customHeight="1">
      <c r="A42" s="95"/>
      <c r="B42" s="94"/>
      <c r="C42" s="91"/>
      <c r="D42" s="99"/>
      <c r="E42" s="89"/>
      <c r="F42" s="93"/>
      <c r="G42" s="96"/>
      <c r="H42" s="105"/>
      <c r="I42" s="105"/>
      <c r="J42" s="105"/>
      <c r="K42" s="105"/>
      <c r="L42" s="105"/>
      <c r="M42" s="106"/>
      <c r="N42" s="108"/>
      <c r="O42" s="108"/>
      <c r="P42" s="108"/>
    </row>
    <row r="43" spans="1:16" ht="12.75" customHeight="1">
      <c r="A43" s="95"/>
      <c r="B43" s="94"/>
      <c r="C43" s="91"/>
      <c r="D43" s="99"/>
      <c r="E43" s="89"/>
      <c r="F43" s="93"/>
      <c r="G43" s="96"/>
      <c r="H43" s="105"/>
      <c r="I43" s="105"/>
      <c r="J43" s="105"/>
      <c r="K43" s="105"/>
      <c r="L43" s="105"/>
      <c r="M43" s="106"/>
      <c r="N43" s="108"/>
      <c r="O43" s="108"/>
      <c r="P43" s="108"/>
    </row>
    <row r="44" spans="1:16" ht="54" customHeight="1">
      <c r="A44" s="95"/>
      <c r="B44" s="94"/>
      <c r="C44" s="92"/>
      <c r="D44" s="99"/>
      <c r="E44" s="89"/>
      <c r="F44" s="93"/>
      <c r="G44" s="96"/>
      <c r="H44" s="101"/>
      <c r="I44" s="101"/>
      <c r="J44" s="101"/>
      <c r="K44" s="101"/>
      <c r="L44" s="101"/>
      <c r="M44" s="104"/>
      <c r="N44" s="109"/>
      <c r="O44" s="109"/>
      <c r="P44" s="109"/>
    </row>
    <row r="45" spans="1:16" ht="90">
      <c r="A45" s="6">
        <v>2.5</v>
      </c>
      <c r="B45" s="7" t="s">
        <v>38</v>
      </c>
      <c r="C45" s="8" t="s">
        <v>21</v>
      </c>
      <c r="D45" s="9" t="s">
        <v>56</v>
      </c>
      <c r="E45" s="10">
        <v>600</v>
      </c>
      <c r="F45" s="11">
        <v>55</v>
      </c>
      <c r="G45" s="46">
        <v>33000</v>
      </c>
      <c r="H45" s="52"/>
      <c r="I45" s="52"/>
      <c r="J45" s="52"/>
      <c r="K45" s="52"/>
      <c r="L45" s="52"/>
      <c r="M45" s="70"/>
      <c r="N45" s="74">
        <f t="shared" si="3"/>
        <v>0</v>
      </c>
      <c r="O45" s="74">
        <f t="shared" si="4"/>
        <v>0</v>
      </c>
      <c r="P45" s="74">
        <f t="shared" si="5"/>
        <v>0</v>
      </c>
    </row>
    <row r="46" spans="1:16" ht="90">
      <c r="A46" s="6">
        <v>2.6</v>
      </c>
      <c r="B46" s="7" t="s">
        <v>39</v>
      </c>
      <c r="C46" s="8" t="s">
        <v>22</v>
      </c>
      <c r="D46" s="9" t="s">
        <v>56</v>
      </c>
      <c r="E46" s="10">
        <v>400</v>
      </c>
      <c r="F46" s="11">
        <v>25</v>
      </c>
      <c r="G46" s="46">
        <v>10000</v>
      </c>
      <c r="H46" s="52"/>
      <c r="I46" s="52"/>
      <c r="J46" s="52"/>
      <c r="K46" s="52"/>
      <c r="L46" s="52"/>
      <c r="M46" s="70"/>
      <c r="N46" s="74">
        <f t="shared" si="3"/>
        <v>0</v>
      </c>
      <c r="O46" s="74">
        <f t="shared" si="4"/>
        <v>0</v>
      </c>
      <c r="P46" s="74">
        <f t="shared" si="5"/>
        <v>0</v>
      </c>
    </row>
    <row r="47" spans="1:16" ht="105" customHeight="1">
      <c r="A47" s="6">
        <v>2.7</v>
      </c>
      <c r="B47" s="7" t="s">
        <v>36</v>
      </c>
      <c r="C47" s="8" t="s">
        <v>12</v>
      </c>
      <c r="D47" s="9" t="s">
        <v>56</v>
      </c>
      <c r="E47" s="10">
        <v>800</v>
      </c>
      <c r="F47" s="11">
        <v>35</v>
      </c>
      <c r="G47" s="46">
        <v>28000</v>
      </c>
      <c r="H47" s="52"/>
      <c r="I47" s="52"/>
      <c r="J47" s="52"/>
      <c r="K47" s="52"/>
      <c r="L47" s="52"/>
      <c r="M47" s="70"/>
      <c r="N47" s="74">
        <f t="shared" si="3"/>
        <v>0</v>
      </c>
      <c r="O47" s="74">
        <f t="shared" si="4"/>
        <v>0</v>
      </c>
      <c r="P47" s="74">
        <f t="shared" si="5"/>
        <v>0</v>
      </c>
    </row>
    <row r="48" spans="1:16" ht="103.5" customHeight="1">
      <c r="A48" s="6">
        <v>2.8</v>
      </c>
      <c r="B48" s="7" t="s">
        <v>37</v>
      </c>
      <c r="C48" s="8" t="s">
        <v>13</v>
      </c>
      <c r="D48" s="9" t="s">
        <v>56</v>
      </c>
      <c r="E48" s="10">
        <v>400</v>
      </c>
      <c r="F48" s="11">
        <v>38</v>
      </c>
      <c r="G48" s="46">
        <v>15200</v>
      </c>
      <c r="H48" s="52"/>
      <c r="I48" s="52"/>
      <c r="J48" s="52"/>
      <c r="K48" s="52"/>
      <c r="L48" s="52"/>
      <c r="M48" s="70"/>
      <c r="N48" s="74">
        <f t="shared" si="3"/>
        <v>0</v>
      </c>
      <c r="O48" s="74">
        <f t="shared" si="4"/>
        <v>0</v>
      </c>
      <c r="P48" s="74">
        <f t="shared" si="5"/>
        <v>0</v>
      </c>
    </row>
    <row r="49" spans="1:16" ht="51.75" customHeight="1">
      <c r="A49" s="6">
        <v>2.9</v>
      </c>
      <c r="B49" s="7" t="s">
        <v>78</v>
      </c>
      <c r="C49" s="18" t="s">
        <v>77</v>
      </c>
      <c r="D49" s="9" t="s">
        <v>56</v>
      </c>
      <c r="E49" s="10">
        <v>500</v>
      </c>
      <c r="F49" s="11">
        <v>35</v>
      </c>
      <c r="G49" s="46">
        <v>17500</v>
      </c>
      <c r="H49" s="52"/>
      <c r="I49" s="52"/>
      <c r="J49" s="52"/>
      <c r="K49" s="52"/>
      <c r="L49" s="52"/>
      <c r="M49" s="70"/>
      <c r="N49" s="74">
        <f t="shared" si="3"/>
        <v>0</v>
      </c>
      <c r="O49" s="74">
        <f t="shared" si="4"/>
        <v>0</v>
      </c>
      <c r="P49" s="74">
        <f t="shared" si="5"/>
        <v>0</v>
      </c>
    </row>
    <row r="50" spans="1:16" ht="63.75" customHeight="1">
      <c r="A50" s="16">
        <v>2.1</v>
      </c>
      <c r="B50" s="7" t="s">
        <v>85</v>
      </c>
      <c r="C50" s="8" t="s">
        <v>84</v>
      </c>
      <c r="D50" s="9" t="s">
        <v>56</v>
      </c>
      <c r="E50" s="10">
        <v>500</v>
      </c>
      <c r="F50" s="11">
        <v>85</v>
      </c>
      <c r="G50" s="46">
        <v>42500</v>
      </c>
      <c r="H50" s="52"/>
      <c r="I50" s="52"/>
      <c r="J50" s="52"/>
      <c r="K50" s="52"/>
      <c r="L50" s="52"/>
      <c r="M50" s="70"/>
      <c r="N50" s="74">
        <f t="shared" si="3"/>
        <v>0</v>
      </c>
      <c r="O50" s="74">
        <f t="shared" si="4"/>
        <v>0</v>
      </c>
      <c r="P50" s="74">
        <f t="shared" si="5"/>
        <v>0</v>
      </c>
    </row>
    <row r="51" spans="1:16" ht="95.25" customHeight="1">
      <c r="A51" s="16">
        <v>2.11</v>
      </c>
      <c r="B51" s="7" t="s">
        <v>92</v>
      </c>
      <c r="C51" s="18" t="s">
        <v>93</v>
      </c>
      <c r="D51" s="9" t="s">
        <v>56</v>
      </c>
      <c r="E51" s="10">
        <v>20</v>
      </c>
      <c r="F51" s="11">
        <v>375</v>
      </c>
      <c r="G51" s="46">
        <v>7500</v>
      </c>
      <c r="H51" s="52"/>
      <c r="I51" s="52"/>
      <c r="J51" s="52"/>
      <c r="K51" s="52"/>
      <c r="L51" s="52"/>
      <c r="M51" s="70"/>
      <c r="N51" s="74">
        <f t="shared" si="3"/>
        <v>0</v>
      </c>
      <c r="O51" s="74">
        <f t="shared" si="4"/>
        <v>0</v>
      </c>
      <c r="P51" s="74">
        <f t="shared" si="5"/>
        <v>0</v>
      </c>
    </row>
    <row r="52" spans="1:16" ht="113.25" customHeight="1">
      <c r="A52" s="16">
        <v>2.12</v>
      </c>
      <c r="B52" s="7" t="s">
        <v>92</v>
      </c>
      <c r="C52" s="18" t="s">
        <v>14</v>
      </c>
      <c r="D52" s="9" t="s">
        <v>56</v>
      </c>
      <c r="E52" s="10">
        <v>20</v>
      </c>
      <c r="F52" s="11">
        <v>375</v>
      </c>
      <c r="G52" s="46">
        <v>7500</v>
      </c>
      <c r="H52" s="52"/>
      <c r="I52" s="52"/>
      <c r="J52" s="52"/>
      <c r="K52" s="52"/>
      <c r="L52" s="52"/>
      <c r="M52" s="70"/>
      <c r="N52" s="74">
        <f t="shared" si="3"/>
        <v>0</v>
      </c>
      <c r="O52" s="74">
        <f t="shared" si="4"/>
        <v>0</v>
      </c>
      <c r="P52" s="74">
        <f t="shared" si="5"/>
        <v>0</v>
      </c>
    </row>
    <row r="53" spans="1:16" ht="20.25">
      <c r="A53" s="62"/>
      <c r="B53" s="87" t="s">
        <v>65</v>
      </c>
      <c r="C53" s="87"/>
      <c r="D53" s="87"/>
      <c r="E53" s="87"/>
      <c r="F53" s="87"/>
      <c r="G53" s="63">
        <v>362600</v>
      </c>
      <c r="H53" s="64"/>
      <c r="I53" s="64"/>
      <c r="J53" s="64"/>
      <c r="K53" s="64"/>
      <c r="L53" s="64"/>
      <c r="M53" s="75"/>
      <c r="N53" s="75"/>
      <c r="O53" s="77">
        <f>SUM(O33:O52)</f>
        <v>0</v>
      </c>
      <c r="P53" s="77">
        <f t="shared" si="5"/>
        <v>0</v>
      </c>
    </row>
    <row r="54" spans="1:16" ht="24" customHeight="1">
      <c r="A54" s="65"/>
      <c r="B54" s="88" t="s">
        <v>160</v>
      </c>
      <c r="C54" s="88"/>
      <c r="D54" s="88"/>
      <c r="E54" s="88"/>
      <c r="F54" s="88"/>
      <c r="G54" s="85"/>
      <c r="H54" s="66"/>
      <c r="I54" s="66"/>
      <c r="J54" s="66"/>
      <c r="K54" s="66"/>
      <c r="L54" s="66"/>
      <c r="M54" s="76"/>
      <c r="N54" s="76"/>
      <c r="O54" s="76"/>
      <c r="P54" s="76"/>
    </row>
    <row r="55" spans="1:16" ht="60" customHeight="1">
      <c r="A55" s="6">
        <v>3.1</v>
      </c>
      <c r="B55" s="7" t="s">
        <v>40</v>
      </c>
      <c r="C55" s="8" t="s">
        <v>23</v>
      </c>
      <c r="D55" s="9" t="s">
        <v>56</v>
      </c>
      <c r="E55" s="10">
        <v>600</v>
      </c>
      <c r="F55" s="11">
        <v>8.5</v>
      </c>
      <c r="G55" s="46">
        <v>5100</v>
      </c>
      <c r="H55" s="52"/>
      <c r="I55" s="52"/>
      <c r="J55" s="52"/>
      <c r="K55" s="52"/>
      <c r="L55" s="52"/>
      <c r="M55" s="70"/>
      <c r="N55" s="74">
        <f aca="true" t="shared" si="6" ref="N55:N78">M55*1.2</f>
        <v>0</v>
      </c>
      <c r="O55" s="74">
        <f aca="true" t="shared" si="7" ref="O55:O78">E55*M55</f>
        <v>0</v>
      </c>
      <c r="P55" s="74">
        <f aca="true" t="shared" si="8" ref="P55:P79">O55*1.2</f>
        <v>0</v>
      </c>
    </row>
    <row r="56" spans="1:16" ht="72">
      <c r="A56" s="6">
        <v>3.2</v>
      </c>
      <c r="B56" s="7" t="s">
        <v>41</v>
      </c>
      <c r="C56" s="8" t="s">
        <v>24</v>
      </c>
      <c r="D56" s="9" t="s">
        <v>56</v>
      </c>
      <c r="E56" s="10">
        <v>600</v>
      </c>
      <c r="F56" s="11">
        <v>8</v>
      </c>
      <c r="G56" s="46">
        <v>4800</v>
      </c>
      <c r="H56" s="52"/>
      <c r="I56" s="52"/>
      <c r="J56" s="52"/>
      <c r="K56" s="52"/>
      <c r="L56" s="52"/>
      <c r="M56" s="70"/>
      <c r="N56" s="74">
        <f t="shared" si="6"/>
        <v>0</v>
      </c>
      <c r="O56" s="74">
        <f t="shared" si="7"/>
        <v>0</v>
      </c>
      <c r="P56" s="74">
        <f t="shared" si="8"/>
        <v>0</v>
      </c>
    </row>
    <row r="57" spans="1:16" ht="72">
      <c r="A57" s="6">
        <v>3.3</v>
      </c>
      <c r="B57" s="7" t="s">
        <v>41</v>
      </c>
      <c r="C57" s="8" t="s">
        <v>25</v>
      </c>
      <c r="D57" s="9" t="s">
        <v>56</v>
      </c>
      <c r="E57" s="10">
        <v>600</v>
      </c>
      <c r="F57" s="11">
        <v>8</v>
      </c>
      <c r="G57" s="46">
        <v>4800</v>
      </c>
      <c r="H57" s="52"/>
      <c r="I57" s="52"/>
      <c r="J57" s="52"/>
      <c r="K57" s="52"/>
      <c r="L57" s="52"/>
      <c r="M57" s="70"/>
      <c r="N57" s="74">
        <f t="shared" si="6"/>
        <v>0</v>
      </c>
      <c r="O57" s="74">
        <f t="shared" si="7"/>
        <v>0</v>
      </c>
      <c r="P57" s="74">
        <f t="shared" si="8"/>
        <v>0</v>
      </c>
    </row>
    <row r="58" spans="1:16" ht="41.25" customHeight="1">
      <c r="A58" s="6">
        <v>3.4</v>
      </c>
      <c r="B58" s="7" t="s">
        <v>42</v>
      </c>
      <c r="C58" s="8" t="s">
        <v>26</v>
      </c>
      <c r="D58" s="9" t="s">
        <v>56</v>
      </c>
      <c r="E58" s="10">
        <v>700</v>
      </c>
      <c r="F58" s="11">
        <v>11</v>
      </c>
      <c r="G58" s="46">
        <v>7700</v>
      </c>
      <c r="H58" s="52"/>
      <c r="I58" s="52"/>
      <c r="J58" s="52"/>
      <c r="K58" s="52"/>
      <c r="L58" s="52"/>
      <c r="M58" s="70"/>
      <c r="N58" s="74">
        <f t="shared" si="6"/>
        <v>0</v>
      </c>
      <c r="O58" s="74">
        <f t="shared" si="7"/>
        <v>0</v>
      </c>
      <c r="P58" s="74">
        <f t="shared" si="8"/>
        <v>0</v>
      </c>
    </row>
    <row r="59" spans="1:16" ht="42" customHeight="1">
      <c r="A59" s="6">
        <v>3.5</v>
      </c>
      <c r="B59" s="7" t="s">
        <v>42</v>
      </c>
      <c r="C59" s="8" t="s">
        <v>27</v>
      </c>
      <c r="D59" s="9" t="s">
        <v>56</v>
      </c>
      <c r="E59" s="10">
        <v>300</v>
      </c>
      <c r="F59" s="11">
        <v>35</v>
      </c>
      <c r="G59" s="46">
        <v>10500</v>
      </c>
      <c r="H59" s="52"/>
      <c r="I59" s="52"/>
      <c r="J59" s="52"/>
      <c r="K59" s="52"/>
      <c r="L59" s="52"/>
      <c r="M59" s="70"/>
      <c r="N59" s="74">
        <f t="shared" si="6"/>
        <v>0</v>
      </c>
      <c r="O59" s="74">
        <f t="shared" si="7"/>
        <v>0</v>
      </c>
      <c r="P59" s="74">
        <f t="shared" si="8"/>
        <v>0</v>
      </c>
    </row>
    <row r="60" spans="1:16" ht="90">
      <c r="A60" s="6">
        <v>3.6</v>
      </c>
      <c r="B60" s="7" t="s">
        <v>35</v>
      </c>
      <c r="C60" s="8" t="s">
        <v>15</v>
      </c>
      <c r="D60" s="9" t="s">
        <v>56</v>
      </c>
      <c r="E60" s="10">
        <v>600</v>
      </c>
      <c r="F60" s="11">
        <v>90</v>
      </c>
      <c r="G60" s="46">
        <v>54000</v>
      </c>
      <c r="H60" s="52"/>
      <c r="I60" s="52"/>
      <c r="J60" s="52"/>
      <c r="K60" s="52"/>
      <c r="L60" s="52"/>
      <c r="M60" s="70"/>
      <c r="N60" s="74">
        <f t="shared" si="6"/>
        <v>0</v>
      </c>
      <c r="O60" s="74">
        <f t="shared" si="7"/>
        <v>0</v>
      </c>
      <c r="P60" s="74">
        <f t="shared" si="8"/>
        <v>0</v>
      </c>
    </row>
    <row r="61" spans="1:16" ht="12.75" customHeight="1">
      <c r="A61" s="95">
        <v>3.7</v>
      </c>
      <c r="B61" s="94" t="s">
        <v>47</v>
      </c>
      <c r="C61" s="90" t="s">
        <v>72</v>
      </c>
      <c r="D61" s="99" t="s">
        <v>56</v>
      </c>
      <c r="E61" s="89">
        <v>600</v>
      </c>
      <c r="F61" s="93">
        <v>96</v>
      </c>
      <c r="G61" s="96">
        <v>57600</v>
      </c>
      <c r="H61" s="100"/>
      <c r="I61" s="100"/>
      <c r="J61" s="100"/>
      <c r="K61" s="100"/>
      <c r="L61" s="100"/>
      <c r="M61" s="60"/>
      <c r="N61" s="107">
        <f t="shared" si="6"/>
        <v>0</v>
      </c>
      <c r="O61" s="107">
        <f t="shared" si="7"/>
        <v>0</v>
      </c>
      <c r="P61" s="107">
        <f t="shared" si="8"/>
        <v>0</v>
      </c>
    </row>
    <row r="62" spans="1:16" ht="63" customHeight="1">
      <c r="A62" s="95"/>
      <c r="B62" s="94"/>
      <c r="C62" s="92"/>
      <c r="D62" s="99"/>
      <c r="E62" s="89"/>
      <c r="F62" s="93"/>
      <c r="G62" s="96"/>
      <c r="H62" s="101"/>
      <c r="I62" s="101"/>
      <c r="J62" s="101"/>
      <c r="K62" s="101"/>
      <c r="L62" s="101"/>
      <c r="M62" s="104"/>
      <c r="N62" s="109"/>
      <c r="O62" s="109"/>
      <c r="P62" s="109"/>
    </row>
    <row r="63" spans="1:16" ht="54">
      <c r="A63" s="6">
        <v>3.8</v>
      </c>
      <c r="B63" s="7" t="s">
        <v>43</v>
      </c>
      <c r="C63" s="8" t="s">
        <v>28</v>
      </c>
      <c r="D63" s="9" t="s">
        <v>56</v>
      </c>
      <c r="E63" s="10">
        <v>1000</v>
      </c>
      <c r="F63" s="11">
        <v>2.8</v>
      </c>
      <c r="G63" s="46">
        <v>2800</v>
      </c>
      <c r="H63" s="52"/>
      <c r="I63" s="52"/>
      <c r="J63" s="52"/>
      <c r="K63" s="52"/>
      <c r="L63" s="52"/>
      <c r="M63" s="70"/>
      <c r="N63" s="74">
        <f t="shared" si="6"/>
        <v>0</v>
      </c>
      <c r="O63" s="74">
        <f t="shared" si="7"/>
        <v>0</v>
      </c>
      <c r="P63" s="74">
        <f t="shared" si="8"/>
        <v>0</v>
      </c>
    </row>
    <row r="64" spans="1:16" ht="90">
      <c r="A64" s="6">
        <v>3.9</v>
      </c>
      <c r="B64" s="7" t="s">
        <v>44</v>
      </c>
      <c r="C64" s="8" t="s">
        <v>16</v>
      </c>
      <c r="D64" s="9" t="s">
        <v>56</v>
      </c>
      <c r="E64" s="10">
        <v>500</v>
      </c>
      <c r="F64" s="11">
        <v>55</v>
      </c>
      <c r="G64" s="46">
        <v>27500</v>
      </c>
      <c r="H64" s="52"/>
      <c r="I64" s="52"/>
      <c r="J64" s="52"/>
      <c r="K64" s="52"/>
      <c r="L64" s="52"/>
      <c r="M64" s="70"/>
      <c r="N64" s="74">
        <f t="shared" si="6"/>
        <v>0</v>
      </c>
      <c r="O64" s="74">
        <f t="shared" si="7"/>
        <v>0</v>
      </c>
      <c r="P64" s="74">
        <f t="shared" si="8"/>
        <v>0</v>
      </c>
    </row>
    <row r="65" spans="1:16" ht="36">
      <c r="A65" s="16">
        <v>3.1</v>
      </c>
      <c r="B65" s="22" t="s">
        <v>45</v>
      </c>
      <c r="C65" s="23" t="s">
        <v>29</v>
      </c>
      <c r="D65" s="9" t="s">
        <v>56</v>
      </c>
      <c r="E65" s="24">
        <v>500</v>
      </c>
      <c r="F65" s="11">
        <v>45</v>
      </c>
      <c r="G65" s="46">
        <v>22500</v>
      </c>
      <c r="H65" s="52"/>
      <c r="I65" s="52"/>
      <c r="J65" s="52"/>
      <c r="K65" s="52"/>
      <c r="L65" s="52"/>
      <c r="M65" s="70"/>
      <c r="N65" s="74">
        <f t="shared" si="6"/>
        <v>0</v>
      </c>
      <c r="O65" s="74">
        <f t="shared" si="7"/>
        <v>0</v>
      </c>
      <c r="P65" s="74">
        <f t="shared" si="8"/>
        <v>0</v>
      </c>
    </row>
    <row r="66" spans="1:16" ht="110.25" customHeight="1">
      <c r="A66" s="16">
        <v>3.11</v>
      </c>
      <c r="B66" s="12" t="s">
        <v>46</v>
      </c>
      <c r="C66" s="25" t="s">
        <v>20</v>
      </c>
      <c r="D66" s="9" t="s">
        <v>56</v>
      </c>
      <c r="E66" s="26">
        <v>800</v>
      </c>
      <c r="F66" s="11">
        <v>36.67</v>
      </c>
      <c r="G66" s="46">
        <v>29336</v>
      </c>
      <c r="H66" s="52"/>
      <c r="I66" s="52"/>
      <c r="J66" s="52"/>
      <c r="K66" s="52"/>
      <c r="L66" s="52"/>
      <c r="M66" s="70"/>
      <c r="N66" s="74">
        <f t="shared" si="6"/>
        <v>0</v>
      </c>
      <c r="O66" s="74">
        <f t="shared" si="7"/>
        <v>0</v>
      </c>
      <c r="P66" s="74">
        <f t="shared" si="8"/>
        <v>0</v>
      </c>
    </row>
    <row r="67" spans="1:16" ht="97.5" customHeight="1">
      <c r="A67" s="16">
        <v>3.12</v>
      </c>
      <c r="B67" s="12" t="s">
        <v>60</v>
      </c>
      <c r="C67" s="27" t="s">
        <v>17</v>
      </c>
      <c r="D67" s="9" t="s">
        <v>56</v>
      </c>
      <c r="E67" s="26">
        <v>800</v>
      </c>
      <c r="F67" s="11">
        <v>225</v>
      </c>
      <c r="G67" s="46">
        <v>180000</v>
      </c>
      <c r="H67" s="52"/>
      <c r="I67" s="52"/>
      <c r="J67" s="52"/>
      <c r="K67" s="52"/>
      <c r="L67" s="52"/>
      <c r="M67" s="70"/>
      <c r="N67" s="74">
        <f t="shared" si="6"/>
        <v>0</v>
      </c>
      <c r="O67" s="74">
        <f t="shared" si="7"/>
        <v>0</v>
      </c>
      <c r="P67" s="74">
        <f t="shared" si="8"/>
        <v>0</v>
      </c>
    </row>
    <row r="68" spans="1:16" ht="98.25" customHeight="1">
      <c r="A68" s="16">
        <v>3.13</v>
      </c>
      <c r="B68" s="7" t="s">
        <v>67</v>
      </c>
      <c r="C68" s="8" t="s">
        <v>18</v>
      </c>
      <c r="D68" s="9" t="s">
        <v>56</v>
      </c>
      <c r="E68" s="10">
        <v>800</v>
      </c>
      <c r="F68" s="11">
        <v>24.85</v>
      </c>
      <c r="G68" s="46">
        <v>19880</v>
      </c>
      <c r="H68" s="52"/>
      <c r="I68" s="52"/>
      <c r="J68" s="52"/>
      <c r="K68" s="52"/>
      <c r="L68" s="52"/>
      <c r="M68" s="70"/>
      <c r="N68" s="74">
        <f t="shared" si="6"/>
        <v>0</v>
      </c>
      <c r="O68" s="74">
        <f t="shared" si="7"/>
        <v>0</v>
      </c>
      <c r="P68" s="74">
        <f t="shared" si="8"/>
        <v>0</v>
      </c>
    </row>
    <row r="69" spans="1:16" ht="104.25" customHeight="1">
      <c r="A69" s="16">
        <v>3.14</v>
      </c>
      <c r="B69" s="28" t="s">
        <v>68</v>
      </c>
      <c r="C69" s="8" t="s">
        <v>19</v>
      </c>
      <c r="D69" s="9" t="s">
        <v>56</v>
      </c>
      <c r="E69" s="10">
        <v>400</v>
      </c>
      <c r="F69" s="11">
        <v>15.5</v>
      </c>
      <c r="G69" s="46">
        <v>6200</v>
      </c>
      <c r="H69" s="52"/>
      <c r="I69" s="52"/>
      <c r="J69" s="52"/>
      <c r="K69" s="52"/>
      <c r="L69" s="52"/>
      <c r="M69" s="70"/>
      <c r="N69" s="74">
        <f t="shared" si="6"/>
        <v>0</v>
      </c>
      <c r="O69" s="74">
        <f t="shared" si="7"/>
        <v>0</v>
      </c>
      <c r="P69" s="74">
        <f t="shared" si="8"/>
        <v>0</v>
      </c>
    </row>
    <row r="70" spans="1:16" ht="108">
      <c r="A70" s="16">
        <v>3.15</v>
      </c>
      <c r="B70" s="28" t="s">
        <v>69</v>
      </c>
      <c r="C70" s="8" t="s">
        <v>19</v>
      </c>
      <c r="D70" s="9" t="s">
        <v>56</v>
      </c>
      <c r="E70" s="10">
        <v>400</v>
      </c>
      <c r="F70" s="11">
        <v>13.8</v>
      </c>
      <c r="G70" s="46">
        <v>5520</v>
      </c>
      <c r="H70" s="52"/>
      <c r="I70" s="52"/>
      <c r="J70" s="52"/>
      <c r="K70" s="52"/>
      <c r="L70" s="52"/>
      <c r="M70" s="70"/>
      <c r="N70" s="74">
        <f t="shared" si="6"/>
        <v>0</v>
      </c>
      <c r="O70" s="74">
        <f t="shared" si="7"/>
        <v>0</v>
      </c>
      <c r="P70" s="74">
        <f t="shared" si="8"/>
        <v>0</v>
      </c>
    </row>
    <row r="71" spans="1:16" ht="54">
      <c r="A71" s="16">
        <v>3.16</v>
      </c>
      <c r="B71" s="28" t="s">
        <v>70</v>
      </c>
      <c r="C71" s="8" t="s">
        <v>71</v>
      </c>
      <c r="D71" s="9" t="s">
        <v>56</v>
      </c>
      <c r="E71" s="10">
        <v>800</v>
      </c>
      <c r="F71" s="11">
        <v>1.85</v>
      </c>
      <c r="G71" s="46">
        <v>1480</v>
      </c>
      <c r="H71" s="52"/>
      <c r="I71" s="52"/>
      <c r="J71" s="52"/>
      <c r="K71" s="52"/>
      <c r="L71" s="52"/>
      <c r="M71" s="70"/>
      <c r="N71" s="74">
        <f t="shared" si="6"/>
        <v>0</v>
      </c>
      <c r="O71" s="74">
        <f t="shared" si="7"/>
        <v>0</v>
      </c>
      <c r="P71" s="74">
        <f t="shared" si="8"/>
        <v>0</v>
      </c>
    </row>
    <row r="72" spans="1:16" ht="61.5" customHeight="1">
      <c r="A72" s="29">
        <v>3.17</v>
      </c>
      <c r="B72" s="7" t="s">
        <v>74</v>
      </c>
      <c r="C72" s="8" t="s">
        <v>75</v>
      </c>
      <c r="D72" s="9" t="s">
        <v>56</v>
      </c>
      <c r="E72" s="30">
        <v>800</v>
      </c>
      <c r="F72" s="11">
        <v>18.33</v>
      </c>
      <c r="G72" s="46">
        <v>14664</v>
      </c>
      <c r="H72" s="52"/>
      <c r="I72" s="52"/>
      <c r="J72" s="52"/>
      <c r="K72" s="52"/>
      <c r="L72" s="52"/>
      <c r="M72" s="70"/>
      <c r="N72" s="74">
        <f t="shared" si="6"/>
        <v>0</v>
      </c>
      <c r="O72" s="74">
        <f t="shared" si="7"/>
        <v>0</v>
      </c>
      <c r="P72" s="74">
        <f t="shared" si="8"/>
        <v>0</v>
      </c>
    </row>
    <row r="73" spans="1:16" ht="63.75" customHeight="1">
      <c r="A73" s="16">
        <v>3.18</v>
      </c>
      <c r="B73" s="7" t="s">
        <v>74</v>
      </c>
      <c r="C73" s="8" t="s">
        <v>76</v>
      </c>
      <c r="D73" s="9" t="s">
        <v>56</v>
      </c>
      <c r="E73" s="10">
        <v>500</v>
      </c>
      <c r="F73" s="11">
        <v>54.16</v>
      </c>
      <c r="G73" s="46">
        <v>27080</v>
      </c>
      <c r="H73" s="52"/>
      <c r="I73" s="52"/>
      <c r="J73" s="52"/>
      <c r="K73" s="52"/>
      <c r="L73" s="52"/>
      <c r="M73" s="70"/>
      <c r="N73" s="74">
        <f t="shared" si="6"/>
        <v>0</v>
      </c>
      <c r="O73" s="74">
        <f t="shared" si="7"/>
        <v>0</v>
      </c>
      <c r="P73" s="74">
        <f t="shared" si="8"/>
        <v>0</v>
      </c>
    </row>
    <row r="74" spans="1:16" ht="48.75" customHeight="1">
      <c r="A74" s="16">
        <v>3.19</v>
      </c>
      <c r="B74" s="7" t="s">
        <v>78</v>
      </c>
      <c r="C74" s="8" t="s">
        <v>77</v>
      </c>
      <c r="D74" s="9" t="s">
        <v>56</v>
      </c>
      <c r="E74" s="10">
        <v>500</v>
      </c>
      <c r="F74" s="11">
        <v>35</v>
      </c>
      <c r="G74" s="46">
        <v>17500</v>
      </c>
      <c r="H74" s="52"/>
      <c r="I74" s="52"/>
      <c r="J74" s="52"/>
      <c r="K74" s="52"/>
      <c r="L74" s="52"/>
      <c r="M74" s="70"/>
      <c r="N74" s="74">
        <f t="shared" si="6"/>
        <v>0</v>
      </c>
      <c r="O74" s="74">
        <f t="shared" si="7"/>
        <v>0</v>
      </c>
      <c r="P74" s="74">
        <f t="shared" si="8"/>
        <v>0</v>
      </c>
    </row>
    <row r="75" spans="1:16" ht="57.75" customHeight="1">
      <c r="A75" s="16">
        <v>3.2</v>
      </c>
      <c r="B75" s="7" t="s">
        <v>80</v>
      </c>
      <c r="C75" s="8" t="s">
        <v>79</v>
      </c>
      <c r="D75" s="9" t="s">
        <v>56</v>
      </c>
      <c r="E75" s="10">
        <v>600</v>
      </c>
      <c r="F75" s="11">
        <v>120</v>
      </c>
      <c r="G75" s="46">
        <v>72000</v>
      </c>
      <c r="H75" s="52"/>
      <c r="I75" s="52"/>
      <c r="J75" s="52"/>
      <c r="K75" s="52"/>
      <c r="L75" s="52"/>
      <c r="M75" s="70"/>
      <c r="N75" s="74">
        <f t="shared" si="6"/>
        <v>0</v>
      </c>
      <c r="O75" s="74">
        <f t="shared" si="7"/>
        <v>0</v>
      </c>
      <c r="P75" s="74">
        <f t="shared" si="8"/>
        <v>0</v>
      </c>
    </row>
    <row r="76" spans="1:16" ht="44.25" customHeight="1">
      <c r="A76" s="29">
        <v>3.21</v>
      </c>
      <c r="B76" s="7" t="s">
        <v>82</v>
      </c>
      <c r="C76" s="8" t="s">
        <v>81</v>
      </c>
      <c r="D76" s="9" t="s">
        <v>56</v>
      </c>
      <c r="E76" s="10">
        <v>700</v>
      </c>
      <c r="F76" s="11">
        <v>35.08</v>
      </c>
      <c r="G76" s="46">
        <v>24556</v>
      </c>
      <c r="H76" s="52"/>
      <c r="I76" s="52"/>
      <c r="J76" s="52"/>
      <c r="K76" s="52"/>
      <c r="L76" s="52"/>
      <c r="M76" s="70"/>
      <c r="N76" s="74">
        <f t="shared" si="6"/>
        <v>0</v>
      </c>
      <c r="O76" s="74">
        <f t="shared" si="7"/>
        <v>0</v>
      </c>
      <c r="P76" s="74">
        <f t="shared" si="8"/>
        <v>0</v>
      </c>
    </row>
    <row r="77" spans="1:16" ht="36">
      <c r="A77" s="16">
        <v>3.22</v>
      </c>
      <c r="B77" s="7" t="s">
        <v>83</v>
      </c>
      <c r="C77" s="8" t="s">
        <v>81</v>
      </c>
      <c r="D77" s="9" t="s">
        <v>56</v>
      </c>
      <c r="E77" s="10">
        <v>400</v>
      </c>
      <c r="F77" s="11">
        <v>37.5</v>
      </c>
      <c r="G77" s="46">
        <v>15000</v>
      </c>
      <c r="H77" s="52"/>
      <c r="I77" s="52"/>
      <c r="J77" s="52"/>
      <c r="K77" s="52"/>
      <c r="L77" s="52"/>
      <c r="M77" s="70"/>
      <c r="N77" s="74">
        <f t="shared" si="6"/>
        <v>0</v>
      </c>
      <c r="O77" s="74">
        <f t="shared" si="7"/>
        <v>0</v>
      </c>
      <c r="P77" s="74">
        <f t="shared" si="8"/>
        <v>0</v>
      </c>
    </row>
    <row r="78" spans="1:16" ht="116.25" customHeight="1">
      <c r="A78" s="16">
        <v>3.23</v>
      </c>
      <c r="B78" s="7" t="s">
        <v>90</v>
      </c>
      <c r="C78" s="8" t="s">
        <v>91</v>
      </c>
      <c r="D78" s="9" t="s">
        <v>56</v>
      </c>
      <c r="E78" s="10">
        <v>200</v>
      </c>
      <c r="F78" s="11">
        <v>266.67</v>
      </c>
      <c r="G78" s="46">
        <v>53334</v>
      </c>
      <c r="H78" s="52"/>
      <c r="I78" s="52"/>
      <c r="J78" s="52"/>
      <c r="K78" s="52"/>
      <c r="L78" s="52"/>
      <c r="M78" s="70"/>
      <c r="N78" s="74">
        <f t="shared" si="6"/>
        <v>0</v>
      </c>
      <c r="O78" s="74">
        <f t="shared" si="7"/>
        <v>0</v>
      </c>
      <c r="P78" s="74">
        <f t="shared" si="8"/>
        <v>0</v>
      </c>
    </row>
    <row r="79" spans="1:16" ht="21.75" customHeight="1">
      <c r="A79" s="69"/>
      <c r="B79" s="87" t="s">
        <v>165</v>
      </c>
      <c r="C79" s="87"/>
      <c r="D79" s="87"/>
      <c r="E79" s="87"/>
      <c r="F79" s="87"/>
      <c r="G79" s="63">
        <v>663850</v>
      </c>
      <c r="H79" s="64"/>
      <c r="I79" s="64"/>
      <c r="J79" s="64"/>
      <c r="K79" s="64"/>
      <c r="L79" s="64"/>
      <c r="M79" s="75"/>
      <c r="N79" s="75"/>
      <c r="O79" s="77">
        <f>SUM(O55:O78)</f>
        <v>0</v>
      </c>
      <c r="P79" s="77">
        <f t="shared" si="8"/>
        <v>0</v>
      </c>
    </row>
    <row r="80" spans="1:16" ht="26.25" customHeight="1">
      <c r="A80" s="65"/>
      <c r="B80" s="88" t="s">
        <v>163</v>
      </c>
      <c r="C80" s="88"/>
      <c r="D80" s="88"/>
      <c r="E80" s="88"/>
      <c r="F80" s="88"/>
      <c r="G80" s="85"/>
      <c r="H80" s="66"/>
      <c r="I80" s="66"/>
      <c r="J80" s="66"/>
      <c r="K80" s="66"/>
      <c r="L80" s="66"/>
      <c r="M80" s="76"/>
      <c r="N80" s="76"/>
      <c r="O80" s="76"/>
      <c r="P80" s="76"/>
    </row>
    <row r="81" spans="1:16" ht="42" customHeight="1">
      <c r="A81" s="6">
        <v>4.1</v>
      </c>
      <c r="B81" s="31" t="s">
        <v>132</v>
      </c>
      <c r="C81" s="31" t="s">
        <v>103</v>
      </c>
      <c r="D81" s="32" t="s">
        <v>56</v>
      </c>
      <c r="E81" s="32">
        <v>40</v>
      </c>
      <c r="F81" s="33">
        <v>30</v>
      </c>
      <c r="G81" s="47">
        <v>1200</v>
      </c>
      <c r="H81" s="53"/>
      <c r="I81" s="53"/>
      <c r="J81" s="53"/>
      <c r="K81" s="53"/>
      <c r="L81" s="53"/>
      <c r="M81" s="70"/>
      <c r="N81" s="74">
        <f aca="true" t="shared" si="9" ref="N81:N86">M81*1.2</f>
        <v>0</v>
      </c>
      <c r="O81" s="74">
        <f aca="true" t="shared" si="10" ref="O81:O86">E81*M81</f>
        <v>0</v>
      </c>
      <c r="P81" s="74">
        <f aca="true" t="shared" si="11" ref="P81:P87">O81*1.2</f>
        <v>0</v>
      </c>
    </row>
    <row r="82" spans="1:16" ht="36">
      <c r="A82" s="6">
        <v>4.2</v>
      </c>
      <c r="B82" s="31" t="s">
        <v>132</v>
      </c>
      <c r="C82" s="31" t="s">
        <v>104</v>
      </c>
      <c r="D82" s="32" t="s">
        <v>56</v>
      </c>
      <c r="E82" s="32">
        <v>20</v>
      </c>
      <c r="F82" s="33">
        <v>100</v>
      </c>
      <c r="G82" s="47">
        <v>2000</v>
      </c>
      <c r="H82" s="53"/>
      <c r="I82" s="53"/>
      <c r="J82" s="53"/>
      <c r="K82" s="53"/>
      <c r="L82" s="53"/>
      <c r="M82" s="70"/>
      <c r="N82" s="74">
        <f t="shared" si="9"/>
        <v>0</v>
      </c>
      <c r="O82" s="74">
        <f t="shared" si="10"/>
        <v>0</v>
      </c>
      <c r="P82" s="74">
        <f t="shared" si="11"/>
        <v>0</v>
      </c>
    </row>
    <row r="83" spans="1:16" ht="36">
      <c r="A83" s="6">
        <v>4.3</v>
      </c>
      <c r="B83" s="31" t="s">
        <v>132</v>
      </c>
      <c r="C83" s="31" t="s">
        <v>105</v>
      </c>
      <c r="D83" s="32" t="s">
        <v>56</v>
      </c>
      <c r="E83" s="32">
        <v>20</v>
      </c>
      <c r="F83" s="33">
        <v>100</v>
      </c>
      <c r="G83" s="47">
        <v>2000</v>
      </c>
      <c r="H83" s="53"/>
      <c r="I83" s="53"/>
      <c r="J83" s="53"/>
      <c r="K83" s="53"/>
      <c r="L83" s="53"/>
      <c r="M83" s="70"/>
      <c r="N83" s="74">
        <f t="shared" si="9"/>
        <v>0</v>
      </c>
      <c r="O83" s="74">
        <f t="shared" si="10"/>
        <v>0</v>
      </c>
      <c r="P83" s="74">
        <f t="shared" si="11"/>
        <v>0</v>
      </c>
    </row>
    <row r="84" spans="1:16" ht="36">
      <c r="A84" s="6">
        <v>4.4</v>
      </c>
      <c r="B84" s="31" t="s">
        <v>132</v>
      </c>
      <c r="C84" s="31" t="s">
        <v>106</v>
      </c>
      <c r="D84" s="32" t="s">
        <v>56</v>
      </c>
      <c r="E84" s="32">
        <v>10</v>
      </c>
      <c r="F84" s="33">
        <v>40</v>
      </c>
      <c r="G84" s="47">
        <v>400</v>
      </c>
      <c r="H84" s="53"/>
      <c r="I84" s="53"/>
      <c r="J84" s="53"/>
      <c r="K84" s="53"/>
      <c r="L84" s="53"/>
      <c r="M84" s="70"/>
      <c r="N84" s="74">
        <f t="shared" si="9"/>
        <v>0</v>
      </c>
      <c r="O84" s="74">
        <f t="shared" si="10"/>
        <v>0</v>
      </c>
      <c r="P84" s="74">
        <f t="shared" si="11"/>
        <v>0</v>
      </c>
    </row>
    <row r="85" spans="1:16" ht="36">
      <c r="A85" s="6">
        <v>4.5</v>
      </c>
      <c r="B85" s="31" t="s">
        <v>132</v>
      </c>
      <c r="C85" s="31" t="s">
        <v>107</v>
      </c>
      <c r="D85" s="32" t="s">
        <v>56</v>
      </c>
      <c r="E85" s="32">
        <v>10</v>
      </c>
      <c r="F85" s="33">
        <v>40</v>
      </c>
      <c r="G85" s="47">
        <v>400</v>
      </c>
      <c r="H85" s="53"/>
      <c r="I85" s="53"/>
      <c r="J85" s="53"/>
      <c r="K85" s="53"/>
      <c r="L85" s="53"/>
      <c r="M85" s="70"/>
      <c r="N85" s="74">
        <f t="shared" si="9"/>
        <v>0</v>
      </c>
      <c r="O85" s="74">
        <f t="shared" si="10"/>
        <v>0</v>
      </c>
      <c r="P85" s="74">
        <f t="shared" si="11"/>
        <v>0</v>
      </c>
    </row>
    <row r="86" spans="1:16" ht="36">
      <c r="A86" s="6">
        <v>4.6</v>
      </c>
      <c r="B86" s="31" t="s">
        <v>132</v>
      </c>
      <c r="C86" s="31" t="s">
        <v>108</v>
      </c>
      <c r="D86" s="32" t="s">
        <v>56</v>
      </c>
      <c r="E86" s="32">
        <v>20</v>
      </c>
      <c r="F86" s="33">
        <v>40</v>
      </c>
      <c r="G86" s="47">
        <v>800</v>
      </c>
      <c r="H86" s="53"/>
      <c r="I86" s="53"/>
      <c r="J86" s="53"/>
      <c r="K86" s="53"/>
      <c r="L86" s="53"/>
      <c r="M86" s="70"/>
      <c r="N86" s="74">
        <f t="shared" si="9"/>
        <v>0</v>
      </c>
      <c r="O86" s="74">
        <f t="shared" si="10"/>
        <v>0</v>
      </c>
      <c r="P86" s="74">
        <f t="shared" si="11"/>
        <v>0</v>
      </c>
    </row>
    <row r="87" spans="1:16" ht="21" customHeight="1">
      <c r="A87" s="69"/>
      <c r="B87" s="87" t="s">
        <v>164</v>
      </c>
      <c r="C87" s="87"/>
      <c r="D87" s="87"/>
      <c r="E87" s="87"/>
      <c r="F87" s="87"/>
      <c r="G87" s="63">
        <v>6800</v>
      </c>
      <c r="H87" s="64"/>
      <c r="I87" s="64"/>
      <c r="J87" s="64"/>
      <c r="K87" s="64"/>
      <c r="L87" s="64"/>
      <c r="M87" s="75"/>
      <c r="N87" s="75"/>
      <c r="O87" s="77">
        <f>SUM(O81:O86)</f>
        <v>0</v>
      </c>
      <c r="P87" s="77">
        <f t="shared" si="11"/>
        <v>0</v>
      </c>
    </row>
    <row r="88" spans="1:16" ht="25.5" customHeight="1">
      <c r="A88" s="65"/>
      <c r="B88" s="88" t="s">
        <v>166</v>
      </c>
      <c r="C88" s="88"/>
      <c r="D88" s="88"/>
      <c r="E88" s="88"/>
      <c r="F88" s="88"/>
      <c r="G88" s="85"/>
      <c r="H88" s="66"/>
      <c r="I88" s="66"/>
      <c r="J88" s="66"/>
      <c r="K88" s="66"/>
      <c r="L88" s="66"/>
      <c r="M88" s="76"/>
      <c r="N88" s="76"/>
      <c r="O88" s="76"/>
      <c r="P88" s="76"/>
    </row>
    <row r="89" spans="1:16" ht="45" customHeight="1">
      <c r="A89" s="34">
        <v>5.1</v>
      </c>
      <c r="B89" s="31" t="s">
        <v>109</v>
      </c>
      <c r="C89" s="31" t="s">
        <v>110</v>
      </c>
      <c r="D89" s="32" t="s">
        <v>56</v>
      </c>
      <c r="E89" s="32">
        <v>100</v>
      </c>
      <c r="F89" s="33">
        <v>69</v>
      </c>
      <c r="G89" s="48">
        <v>6900</v>
      </c>
      <c r="H89" s="54"/>
      <c r="I89" s="54"/>
      <c r="J89" s="54"/>
      <c r="K89" s="54"/>
      <c r="L89" s="54"/>
      <c r="M89" s="70"/>
      <c r="N89" s="74">
        <f aca="true" t="shared" si="12" ref="N89:N102">M89*1.2</f>
        <v>0</v>
      </c>
      <c r="O89" s="74">
        <f aca="true" t="shared" si="13" ref="O89:O102">E89*M89</f>
        <v>0</v>
      </c>
      <c r="P89" s="74">
        <f aca="true" t="shared" si="14" ref="P89:P103">O89*1.2</f>
        <v>0</v>
      </c>
    </row>
    <row r="90" spans="1:16" ht="45.75" customHeight="1">
      <c r="A90" s="6">
        <v>5.2</v>
      </c>
      <c r="B90" s="31" t="s">
        <v>109</v>
      </c>
      <c r="C90" s="31" t="s">
        <v>111</v>
      </c>
      <c r="D90" s="32" t="s">
        <v>56</v>
      </c>
      <c r="E90" s="32">
        <v>70</v>
      </c>
      <c r="F90" s="33">
        <v>30</v>
      </c>
      <c r="G90" s="47">
        <v>2100</v>
      </c>
      <c r="H90" s="53"/>
      <c r="I90" s="53"/>
      <c r="J90" s="53"/>
      <c r="K90" s="53"/>
      <c r="L90" s="53"/>
      <c r="M90" s="70"/>
      <c r="N90" s="74">
        <f t="shared" si="12"/>
        <v>0</v>
      </c>
      <c r="O90" s="74">
        <f t="shared" si="13"/>
        <v>0</v>
      </c>
      <c r="P90" s="74">
        <f t="shared" si="14"/>
        <v>0</v>
      </c>
    </row>
    <row r="91" spans="1:16" ht="36">
      <c r="A91" s="6">
        <v>5.3</v>
      </c>
      <c r="B91" s="31" t="s">
        <v>109</v>
      </c>
      <c r="C91" s="31" t="s">
        <v>112</v>
      </c>
      <c r="D91" s="32" t="s">
        <v>56</v>
      </c>
      <c r="E91" s="32">
        <v>20</v>
      </c>
      <c r="F91" s="33">
        <v>30</v>
      </c>
      <c r="G91" s="47">
        <v>600</v>
      </c>
      <c r="H91" s="53"/>
      <c r="I91" s="53"/>
      <c r="J91" s="53"/>
      <c r="K91" s="53"/>
      <c r="L91" s="53"/>
      <c r="M91" s="70"/>
      <c r="N91" s="74">
        <f t="shared" si="12"/>
        <v>0</v>
      </c>
      <c r="O91" s="74">
        <f t="shared" si="13"/>
        <v>0</v>
      </c>
      <c r="P91" s="74">
        <f t="shared" si="14"/>
        <v>0</v>
      </c>
    </row>
    <row r="92" spans="1:16" ht="42" customHeight="1">
      <c r="A92" s="34">
        <v>5.4</v>
      </c>
      <c r="B92" s="31" t="s">
        <v>109</v>
      </c>
      <c r="C92" s="31" t="s">
        <v>113</v>
      </c>
      <c r="D92" s="32" t="s">
        <v>56</v>
      </c>
      <c r="E92" s="32">
        <v>20</v>
      </c>
      <c r="F92" s="33">
        <v>30</v>
      </c>
      <c r="G92" s="47">
        <v>600</v>
      </c>
      <c r="H92" s="53"/>
      <c r="I92" s="53"/>
      <c r="J92" s="53"/>
      <c r="K92" s="53"/>
      <c r="L92" s="53"/>
      <c r="M92" s="70"/>
      <c r="N92" s="74">
        <f t="shared" si="12"/>
        <v>0</v>
      </c>
      <c r="O92" s="74">
        <f t="shared" si="13"/>
        <v>0</v>
      </c>
      <c r="P92" s="74">
        <f t="shared" si="14"/>
        <v>0</v>
      </c>
    </row>
    <row r="93" spans="1:16" ht="43.5" customHeight="1">
      <c r="A93" s="6">
        <v>5.5</v>
      </c>
      <c r="B93" s="31" t="s">
        <v>109</v>
      </c>
      <c r="C93" s="31" t="s">
        <v>114</v>
      </c>
      <c r="D93" s="32" t="s">
        <v>56</v>
      </c>
      <c r="E93" s="32">
        <v>10</v>
      </c>
      <c r="F93" s="33">
        <v>30</v>
      </c>
      <c r="G93" s="47">
        <v>300</v>
      </c>
      <c r="H93" s="53"/>
      <c r="I93" s="53"/>
      <c r="J93" s="53"/>
      <c r="K93" s="53"/>
      <c r="L93" s="53"/>
      <c r="M93" s="70"/>
      <c r="N93" s="74">
        <f t="shared" si="12"/>
        <v>0</v>
      </c>
      <c r="O93" s="74">
        <f t="shared" si="13"/>
        <v>0</v>
      </c>
      <c r="P93" s="74">
        <f t="shared" si="14"/>
        <v>0</v>
      </c>
    </row>
    <row r="94" spans="1:16" ht="45.75" customHeight="1">
      <c r="A94" s="6">
        <v>5.6</v>
      </c>
      <c r="B94" s="31" t="s">
        <v>109</v>
      </c>
      <c r="C94" s="31" t="s">
        <v>115</v>
      </c>
      <c r="D94" s="32" t="s">
        <v>56</v>
      </c>
      <c r="E94" s="32">
        <v>20</v>
      </c>
      <c r="F94" s="33">
        <v>69</v>
      </c>
      <c r="G94" s="47">
        <v>1380</v>
      </c>
      <c r="H94" s="53"/>
      <c r="I94" s="53"/>
      <c r="J94" s="53"/>
      <c r="K94" s="53"/>
      <c r="L94" s="53"/>
      <c r="M94" s="70"/>
      <c r="N94" s="74">
        <f t="shared" si="12"/>
        <v>0</v>
      </c>
      <c r="O94" s="74">
        <f t="shared" si="13"/>
        <v>0</v>
      </c>
      <c r="P94" s="74">
        <f t="shared" si="14"/>
        <v>0</v>
      </c>
    </row>
    <row r="95" spans="1:16" ht="47.25" customHeight="1">
      <c r="A95" s="34">
        <v>5.7</v>
      </c>
      <c r="B95" s="31" t="s">
        <v>109</v>
      </c>
      <c r="C95" s="31" t="s">
        <v>116</v>
      </c>
      <c r="D95" s="32" t="s">
        <v>56</v>
      </c>
      <c r="E95" s="32">
        <v>20</v>
      </c>
      <c r="F95" s="33">
        <v>69</v>
      </c>
      <c r="G95" s="47">
        <v>1380</v>
      </c>
      <c r="H95" s="53"/>
      <c r="I95" s="53"/>
      <c r="J95" s="53"/>
      <c r="K95" s="53"/>
      <c r="L95" s="53"/>
      <c r="M95" s="70"/>
      <c r="N95" s="74">
        <f t="shared" si="12"/>
        <v>0</v>
      </c>
      <c r="O95" s="74">
        <f t="shared" si="13"/>
        <v>0</v>
      </c>
      <c r="P95" s="74">
        <f t="shared" si="14"/>
        <v>0</v>
      </c>
    </row>
    <row r="96" spans="1:16" ht="49.5" customHeight="1">
      <c r="A96" s="6">
        <v>5.8</v>
      </c>
      <c r="B96" s="31" t="s">
        <v>109</v>
      </c>
      <c r="C96" s="31" t="s">
        <v>117</v>
      </c>
      <c r="D96" s="32" t="s">
        <v>56</v>
      </c>
      <c r="E96" s="32">
        <v>60</v>
      </c>
      <c r="F96" s="33">
        <v>197.5</v>
      </c>
      <c r="G96" s="47">
        <v>11850</v>
      </c>
      <c r="H96" s="53"/>
      <c r="I96" s="53"/>
      <c r="J96" s="53"/>
      <c r="K96" s="53"/>
      <c r="L96" s="53"/>
      <c r="M96" s="70"/>
      <c r="N96" s="74">
        <f t="shared" si="12"/>
        <v>0</v>
      </c>
      <c r="O96" s="74">
        <f t="shared" si="13"/>
        <v>0</v>
      </c>
      <c r="P96" s="74">
        <f t="shared" si="14"/>
        <v>0</v>
      </c>
    </row>
    <row r="97" spans="1:16" ht="47.25" customHeight="1">
      <c r="A97" s="6">
        <v>5.9</v>
      </c>
      <c r="B97" s="31" t="s">
        <v>109</v>
      </c>
      <c r="C97" s="31" t="s">
        <v>118</v>
      </c>
      <c r="D97" s="32" t="s">
        <v>56</v>
      </c>
      <c r="E97" s="32">
        <v>60</v>
      </c>
      <c r="F97" s="33">
        <v>197.5</v>
      </c>
      <c r="G97" s="47">
        <v>11850</v>
      </c>
      <c r="H97" s="53"/>
      <c r="I97" s="53"/>
      <c r="J97" s="53"/>
      <c r="K97" s="53"/>
      <c r="L97" s="53"/>
      <c r="M97" s="70"/>
      <c r="N97" s="74">
        <f t="shared" si="12"/>
        <v>0</v>
      </c>
      <c r="O97" s="74">
        <f t="shared" si="13"/>
        <v>0</v>
      </c>
      <c r="P97" s="74">
        <f t="shared" si="14"/>
        <v>0</v>
      </c>
    </row>
    <row r="98" spans="1:16" ht="45.75" customHeight="1">
      <c r="A98" s="35">
        <v>5.1</v>
      </c>
      <c r="B98" s="31" t="s">
        <v>109</v>
      </c>
      <c r="C98" s="31" t="s">
        <v>119</v>
      </c>
      <c r="D98" s="32" t="s">
        <v>56</v>
      </c>
      <c r="E98" s="32">
        <v>130</v>
      </c>
      <c r="F98" s="33">
        <v>39</v>
      </c>
      <c r="G98" s="47">
        <v>5070</v>
      </c>
      <c r="H98" s="53"/>
      <c r="I98" s="53"/>
      <c r="J98" s="53"/>
      <c r="K98" s="53"/>
      <c r="L98" s="53"/>
      <c r="M98" s="70"/>
      <c r="N98" s="74">
        <f t="shared" si="12"/>
        <v>0</v>
      </c>
      <c r="O98" s="74">
        <f t="shared" si="13"/>
        <v>0</v>
      </c>
      <c r="P98" s="74">
        <f t="shared" si="14"/>
        <v>0</v>
      </c>
    </row>
    <row r="99" spans="1:16" ht="43.5" customHeight="1">
      <c r="A99" s="16">
        <v>5.11</v>
      </c>
      <c r="B99" s="31" t="s">
        <v>109</v>
      </c>
      <c r="C99" s="31" t="s">
        <v>120</v>
      </c>
      <c r="D99" s="32" t="s">
        <v>56</v>
      </c>
      <c r="E99" s="32">
        <v>20</v>
      </c>
      <c r="F99" s="33">
        <v>39</v>
      </c>
      <c r="G99" s="47">
        <v>780</v>
      </c>
      <c r="H99" s="53"/>
      <c r="I99" s="53"/>
      <c r="J99" s="53"/>
      <c r="K99" s="53"/>
      <c r="L99" s="53"/>
      <c r="M99" s="70"/>
      <c r="N99" s="74">
        <f t="shared" si="12"/>
        <v>0</v>
      </c>
      <c r="O99" s="74">
        <f t="shared" si="13"/>
        <v>0</v>
      </c>
      <c r="P99" s="74">
        <f t="shared" si="14"/>
        <v>0</v>
      </c>
    </row>
    <row r="100" spans="1:16" ht="45" customHeight="1">
      <c r="A100" s="35">
        <v>5.12</v>
      </c>
      <c r="B100" s="31" t="s">
        <v>109</v>
      </c>
      <c r="C100" s="31" t="s">
        <v>121</v>
      </c>
      <c r="D100" s="32" t="s">
        <v>56</v>
      </c>
      <c r="E100" s="32">
        <v>10</v>
      </c>
      <c r="F100" s="33">
        <v>39</v>
      </c>
      <c r="G100" s="47">
        <v>390</v>
      </c>
      <c r="H100" s="53"/>
      <c r="I100" s="53"/>
      <c r="J100" s="53"/>
      <c r="K100" s="53"/>
      <c r="L100" s="53"/>
      <c r="M100" s="70"/>
      <c r="N100" s="74">
        <f t="shared" si="12"/>
        <v>0</v>
      </c>
      <c r="O100" s="74">
        <f t="shared" si="13"/>
        <v>0</v>
      </c>
      <c r="P100" s="74">
        <f t="shared" si="14"/>
        <v>0</v>
      </c>
    </row>
    <row r="101" spans="1:16" ht="42" customHeight="1">
      <c r="A101" s="16">
        <v>5.13</v>
      </c>
      <c r="B101" s="31" t="s">
        <v>109</v>
      </c>
      <c r="C101" s="31" t="s">
        <v>122</v>
      </c>
      <c r="D101" s="32" t="s">
        <v>56</v>
      </c>
      <c r="E101" s="32">
        <v>2</v>
      </c>
      <c r="F101" s="33">
        <v>26.7</v>
      </c>
      <c r="G101" s="47">
        <v>53.4</v>
      </c>
      <c r="H101" s="53"/>
      <c r="I101" s="53"/>
      <c r="J101" s="53"/>
      <c r="K101" s="53"/>
      <c r="L101" s="53"/>
      <c r="M101" s="70"/>
      <c r="N101" s="74">
        <f t="shared" si="12"/>
        <v>0</v>
      </c>
      <c r="O101" s="74">
        <f t="shared" si="13"/>
        <v>0</v>
      </c>
      <c r="P101" s="74">
        <f t="shared" si="14"/>
        <v>0</v>
      </c>
    </row>
    <row r="102" spans="1:16" ht="45.75" customHeight="1">
      <c r="A102" s="35">
        <v>5.14</v>
      </c>
      <c r="B102" s="31" t="s">
        <v>109</v>
      </c>
      <c r="C102" s="31" t="s">
        <v>123</v>
      </c>
      <c r="D102" s="32" t="s">
        <v>56</v>
      </c>
      <c r="E102" s="32">
        <v>2</v>
      </c>
      <c r="F102" s="33">
        <v>244</v>
      </c>
      <c r="G102" s="47">
        <v>488</v>
      </c>
      <c r="H102" s="53"/>
      <c r="I102" s="53"/>
      <c r="J102" s="53"/>
      <c r="K102" s="53"/>
      <c r="L102" s="53"/>
      <c r="M102" s="70"/>
      <c r="N102" s="74">
        <f t="shared" si="12"/>
        <v>0</v>
      </c>
      <c r="O102" s="74">
        <f t="shared" si="13"/>
        <v>0</v>
      </c>
      <c r="P102" s="74">
        <f t="shared" si="14"/>
        <v>0</v>
      </c>
    </row>
    <row r="103" spans="1:16" ht="22.5" customHeight="1">
      <c r="A103" s="69"/>
      <c r="B103" s="87" t="s">
        <v>154</v>
      </c>
      <c r="C103" s="87"/>
      <c r="D103" s="87"/>
      <c r="E103" s="87"/>
      <c r="F103" s="87"/>
      <c r="G103" s="63">
        <v>43741.4</v>
      </c>
      <c r="H103" s="64"/>
      <c r="I103" s="64"/>
      <c r="J103" s="64"/>
      <c r="K103" s="64"/>
      <c r="L103" s="64"/>
      <c r="M103" s="75"/>
      <c r="N103" s="75"/>
      <c r="O103" s="77">
        <f>SUM(O89:O102)</f>
        <v>0</v>
      </c>
      <c r="P103" s="77">
        <f t="shared" si="14"/>
        <v>0</v>
      </c>
    </row>
    <row r="104" spans="1:16" ht="27" customHeight="1">
      <c r="A104" s="65"/>
      <c r="B104" s="88" t="s">
        <v>167</v>
      </c>
      <c r="C104" s="88"/>
      <c r="D104" s="88"/>
      <c r="E104" s="88"/>
      <c r="F104" s="88"/>
      <c r="G104" s="85"/>
      <c r="H104" s="66"/>
      <c r="I104" s="66"/>
      <c r="J104" s="66"/>
      <c r="K104" s="66"/>
      <c r="L104" s="66"/>
      <c r="M104" s="76"/>
      <c r="N104" s="76"/>
      <c r="O104" s="76"/>
      <c r="P104" s="76"/>
    </row>
    <row r="105" spans="1:16" ht="57.75" customHeight="1">
      <c r="A105" s="6">
        <v>6.1</v>
      </c>
      <c r="B105" s="7" t="s">
        <v>139</v>
      </c>
      <c r="C105" s="31" t="s">
        <v>140</v>
      </c>
      <c r="D105" s="32" t="s">
        <v>56</v>
      </c>
      <c r="E105" s="10">
        <v>60</v>
      </c>
      <c r="F105" s="11">
        <v>6</v>
      </c>
      <c r="G105" s="46">
        <v>360</v>
      </c>
      <c r="H105" s="52"/>
      <c r="I105" s="52"/>
      <c r="J105" s="52"/>
      <c r="K105" s="52"/>
      <c r="L105" s="52"/>
      <c r="M105" s="70"/>
      <c r="N105" s="74">
        <f>M105*1.2</f>
        <v>0</v>
      </c>
      <c r="O105" s="74">
        <f>E105*M105</f>
        <v>0</v>
      </c>
      <c r="P105" s="74">
        <f>O105*1.2</f>
        <v>0</v>
      </c>
    </row>
    <row r="106" spans="1:16" ht="43.5" customHeight="1">
      <c r="A106" s="6">
        <v>6.2</v>
      </c>
      <c r="B106" s="7" t="s">
        <v>139</v>
      </c>
      <c r="C106" s="31" t="s">
        <v>141</v>
      </c>
      <c r="D106" s="32" t="s">
        <v>56</v>
      </c>
      <c r="E106" s="10">
        <v>30</v>
      </c>
      <c r="F106" s="11">
        <v>8</v>
      </c>
      <c r="G106" s="46">
        <v>240</v>
      </c>
      <c r="H106" s="52"/>
      <c r="I106" s="52"/>
      <c r="J106" s="52"/>
      <c r="K106" s="52"/>
      <c r="L106" s="52"/>
      <c r="M106" s="70"/>
      <c r="N106" s="74">
        <f>M106*1.2</f>
        <v>0</v>
      </c>
      <c r="O106" s="74">
        <f>E106*M106</f>
        <v>0</v>
      </c>
      <c r="P106" s="74">
        <f>O106*1.2</f>
        <v>0</v>
      </c>
    </row>
    <row r="107" spans="1:16" ht="43.5" customHeight="1">
      <c r="A107" s="6">
        <v>6.3</v>
      </c>
      <c r="B107" s="7" t="s">
        <v>139</v>
      </c>
      <c r="C107" s="31" t="s">
        <v>142</v>
      </c>
      <c r="D107" s="32" t="s">
        <v>56</v>
      </c>
      <c r="E107" s="10">
        <v>20</v>
      </c>
      <c r="F107" s="11">
        <v>10.5</v>
      </c>
      <c r="G107" s="46">
        <v>210</v>
      </c>
      <c r="H107" s="52"/>
      <c r="I107" s="52"/>
      <c r="J107" s="52"/>
      <c r="K107" s="52"/>
      <c r="L107" s="52"/>
      <c r="M107" s="70"/>
      <c r="N107" s="74">
        <f>M107*1.2</f>
        <v>0</v>
      </c>
      <c r="O107" s="74">
        <f>E107*M107</f>
        <v>0</v>
      </c>
      <c r="P107" s="74">
        <f>O107*1.2</f>
        <v>0</v>
      </c>
    </row>
    <row r="108" spans="1:16" ht="21.75" customHeight="1">
      <c r="A108" s="69"/>
      <c r="B108" s="87" t="s">
        <v>155</v>
      </c>
      <c r="C108" s="87"/>
      <c r="D108" s="87"/>
      <c r="E108" s="87"/>
      <c r="F108" s="87"/>
      <c r="G108" s="63">
        <v>810</v>
      </c>
      <c r="H108" s="64"/>
      <c r="I108" s="64"/>
      <c r="J108" s="64"/>
      <c r="K108" s="64"/>
      <c r="L108" s="64"/>
      <c r="M108" s="75"/>
      <c r="N108" s="75"/>
      <c r="O108" s="77">
        <f>SUM(O105:O107)</f>
        <v>0</v>
      </c>
      <c r="P108" s="77">
        <f>O108*1.2</f>
        <v>0</v>
      </c>
    </row>
    <row r="109" spans="1:16" ht="42" customHeight="1">
      <c r="A109" s="65"/>
      <c r="B109" s="85" t="s">
        <v>168</v>
      </c>
      <c r="C109" s="86"/>
      <c r="D109" s="86"/>
      <c r="E109" s="86"/>
      <c r="F109" s="86"/>
      <c r="G109" s="86"/>
      <c r="H109" s="66"/>
      <c r="I109" s="66"/>
      <c r="J109" s="66"/>
      <c r="K109" s="66"/>
      <c r="L109" s="66"/>
      <c r="M109" s="76"/>
      <c r="N109" s="76"/>
      <c r="O109" s="76"/>
      <c r="P109" s="76"/>
    </row>
    <row r="110" spans="1:16" ht="90">
      <c r="A110" s="6">
        <v>7.1</v>
      </c>
      <c r="B110" s="31" t="s">
        <v>95</v>
      </c>
      <c r="C110" s="31" t="s">
        <v>94</v>
      </c>
      <c r="D110" s="36" t="s">
        <v>56</v>
      </c>
      <c r="E110" s="32">
        <v>20</v>
      </c>
      <c r="F110" s="33">
        <v>1000</v>
      </c>
      <c r="G110" s="49">
        <v>20000</v>
      </c>
      <c r="H110" s="55"/>
      <c r="I110" s="55"/>
      <c r="J110" s="55"/>
      <c r="K110" s="55"/>
      <c r="L110" s="55"/>
      <c r="M110" s="70"/>
      <c r="N110" s="74">
        <f>M110*1.2</f>
        <v>0</v>
      </c>
      <c r="O110" s="74">
        <f>E110*M110</f>
        <v>0</v>
      </c>
      <c r="P110" s="74">
        <f>O110*1.2</f>
        <v>0</v>
      </c>
    </row>
    <row r="111" spans="1:16" ht="20.25">
      <c r="A111" s="69"/>
      <c r="B111" s="82" t="s">
        <v>156</v>
      </c>
      <c r="C111" s="83"/>
      <c r="D111" s="83"/>
      <c r="E111" s="83"/>
      <c r="F111" s="84"/>
      <c r="G111" s="63">
        <v>20000</v>
      </c>
      <c r="H111" s="64"/>
      <c r="I111" s="64"/>
      <c r="J111" s="64"/>
      <c r="K111" s="64"/>
      <c r="L111" s="64"/>
      <c r="M111" s="75"/>
      <c r="N111" s="75"/>
      <c r="O111" s="77">
        <f>SUM(O110)</f>
        <v>0</v>
      </c>
      <c r="P111" s="77">
        <f>O111*1.2</f>
        <v>0</v>
      </c>
    </row>
    <row r="112" spans="1:16" ht="24" customHeight="1">
      <c r="A112" s="65"/>
      <c r="B112" s="85" t="s">
        <v>169</v>
      </c>
      <c r="C112" s="86"/>
      <c r="D112" s="86"/>
      <c r="E112" s="86"/>
      <c r="F112" s="86"/>
      <c r="G112" s="86"/>
      <c r="H112" s="66"/>
      <c r="I112" s="66"/>
      <c r="J112" s="66"/>
      <c r="K112" s="66"/>
      <c r="L112" s="66"/>
      <c r="M112" s="76"/>
      <c r="N112" s="76"/>
      <c r="O112" s="76"/>
      <c r="P112" s="76"/>
    </row>
    <row r="113" spans="1:16" ht="72">
      <c r="A113" s="6">
        <v>8.1</v>
      </c>
      <c r="B113" s="31" t="s">
        <v>96</v>
      </c>
      <c r="C113" s="31" t="s">
        <v>97</v>
      </c>
      <c r="D113" s="32" t="s">
        <v>56</v>
      </c>
      <c r="E113" s="32">
        <v>200</v>
      </c>
      <c r="F113" s="33">
        <v>53</v>
      </c>
      <c r="G113" s="47">
        <v>10600</v>
      </c>
      <c r="H113" s="53"/>
      <c r="I113" s="53"/>
      <c r="J113" s="53"/>
      <c r="K113" s="53"/>
      <c r="L113" s="53"/>
      <c r="M113" s="70"/>
      <c r="N113" s="74">
        <f>M113*1.2</f>
        <v>0</v>
      </c>
      <c r="O113" s="74">
        <f>E113*M113</f>
        <v>0</v>
      </c>
      <c r="P113" s="74">
        <f aca="true" t="shared" si="15" ref="P113:P118">O113*1.2</f>
        <v>0</v>
      </c>
    </row>
    <row r="114" spans="1:16" ht="72">
      <c r="A114" s="6">
        <v>8.2</v>
      </c>
      <c r="B114" s="31" t="s">
        <v>96</v>
      </c>
      <c r="C114" s="31" t="s">
        <v>98</v>
      </c>
      <c r="D114" s="32" t="s">
        <v>56</v>
      </c>
      <c r="E114" s="32">
        <v>30</v>
      </c>
      <c r="F114" s="33">
        <v>100</v>
      </c>
      <c r="G114" s="47">
        <v>3000</v>
      </c>
      <c r="H114" s="53"/>
      <c r="I114" s="53"/>
      <c r="J114" s="53"/>
      <c r="K114" s="53"/>
      <c r="L114" s="53"/>
      <c r="M114" s="70"/>
      <c r="N114" s="74">
        <f>M114*1.2</f>
        <v>0</v>
      </c>
      <c r="O114" s="74">
        <f>E114*M114</f>
        <v>0</v>
      </c>
      <c r="P114" s="74">
        <f t="shared" si="15"/>
        <v>0</v>
      </c>
    </row>
    <row r="115" spans="1:16" ht="72">
      <c r="A115" s="6">
        <v>8.3</v>
      </c>
      <c r="B115" s="31" t="s">
        <v>96</v>
      </c>
      <c r="C115" s="31" t="s">
        <v>99</v>
      </c>
      <c r="D115" s="32" t="s">
        <v>56</v>
      </c>
      <c r="E115" s="32">
        <v>40</v>
      </c>
      <c r="F115" s="33">
        <v>350</v>
      </c>
      <c r="G115" s="47">
        <v>14000</v>
      </c>
      <c r="H115" s="53"/>
      <c r="I115" s="53"/>
      <c r="J115" s="53"/>
      <c r="K115" s="53"/>
      <c r="L115" s="53"/>
      <c r="M115" s="70"/>
      <c r="N115" s="74">
        <f>M115*1.2</f>
        <v>0</v>
      </c>
      <c r="O115" s="74">
        <f>E115*M115</f>
        <v>0</v>
      </c>
      <c r="P115" s="74">
        <f t="shared" si="15"/>
        <v>0</v>
      </c>
    </row>
    <row r="116" spans="1:16" ht="72">
      <c r="A116" s="6">
        <v>8.4</v>
      </c>
      <c r="B116" s="31" t="s">
        <v>96</v>
      </c>
      <c r="C116" s="31" t="s">
        <v>100</v>
      </c>
      <c r="D116" s="32" t="s">
        <v>56</v>
      </c>
      <c r="E116" s="32">
        <v>40</v>
      </c>
      <c r="F116" s="33">
        <v>150</v>
      </c>
      <c r="G116" s="47">
        <v>6000</v>
      </c>
      <c r="H116" s="53"/>
      <c r="I116" s="53"/>
      <c r="J116" s="53"/>
      <c r="K116" s="53"/>
      <c r="L116" s="53"/>
      <c r="M116" s="70"/>
      <c r="N116" s="74">
        <f>M116*1.2</f>
        <v>0</v>
      </c>
      <c r="O116" s="74">
        <f>E116*M116</f>
        <v>0</v>
      </c>
      <c r="P116" s="74">
        <f t="shared" si="15"/>
        <v>0</v>
      </c>
    </row>
    <row r="117" spans="1:16" ht="72">
      <c r="A117" s="6">
        <v>8.5</v>
      </c>
      <c r="B117" s="31" t="s">
        <v>101</v>
      </c>
      <c r="C117" s="31" t="s">
        <v>102</v>
      </c>
      <c r="D117" s="32" t="s">
        <v>56</v>
      </c>
      <c r="E117" s="32">
        <v>40</v>
      </c>
      <c r="F117" s="33">
        <v>120</v>
      </c>
      <c r="G117" s="47">
        <v>4800</v>
      </c>
      <c r="H117" s="53"/>
      <c r="I117" s="53"/>
      <c r="J117" s="53"/>
      <c r="K117" s="53"/>
      <c r="L117" s="53"/>
      <c r="M117" s="70"/>
      <c r="N117" s="74">
        <f>M117*1.2</f>
        <v>0</v>
      </c>
      <c r="O117" s="74">
        <f>E117*M117</f>
        <v>0</v>
      </c>
      <c r="P117" s="74">
        <f t="shared" si="15"/>
        <v>0</v>
      </c>
    </row>
    <row r="118" spans="1:16" ht="22.5" customHeight="1">
      <c r="A118" s="69"/>
      <c r="B118" s="82" t="s">
        <v>157</v>
      </c>
      <c r="C118" s="83"/>
      <c r="D118" s="83"/>
      <c r="E118" s="83"/>
      <c r="F118" s="84"/>
      <c r="G118" s="63">
        <v>38400</v>
      </c>
      <c r="H118" s="64"/>
      <c r="I118" s="64"/>
      <c r="J118" s="64"/>
      <c r="K118" s="64"/>
      <c r="L118" s="64"/>
      <c r="M118" s="75"/>
      <c r="N118" s="75"/>
      <c r="O118" s="77">
        <f>SUM(O113:O117)</f>
        <v>0</v>
      </c>
      <c r="P118" s="77">
        <f t="shared" si="15"/>
        <v>0</v>
      </c>
    </row>
    <row r="119" spans="1:16" ht="26.25" customHeight="1">
      <c r="A119" s="65"/>
      <c r="B119" s="88" t="s">
        <v>170</v>
      </c>
      <c r="C119" s="88"/>
      <c r="D119" s="88"/>
      <c r="E119" s="88"/>
      <c r="F119" s="88"/>
      <c r="G119" s="85"/>
      <c r="H119" s="66"/>
      <c r="I119" s="66"/>
      <c r="J119" s="66"/>
      <c r="K119" s="66"/>
      <c r="L119" s="66"/>
      <c r="M119" s="76"/>
      <c r="N119" s="76"/>
      <c r="O119" s="76"/>
      <c r="P119" s="76"/>
    </row>
    <row r="120" spans="1:16" ht="54">
      <c r="A120" s="6">
        <v>9.1</v>
      </c>
      <c r="B120" s="31" t="s">
        <v>159</v>
      </c>
      <c r="C120" s="31" t="s">
        <v>143</v>
      </c>
      <c r="D120" s="32" t="s">
        <v>56</v>
      </c>
      <c r="E120" s="10">
        <v>70</v>
      </c>
      <c r="F120" s="11">
        <v>4.5</v>
      </c>
      <c r="G120" s="46">
        <v>315</v>
      </c>
      <c r="H120" s="52"/>
      <c r="I120" s="52"/>
      <c r="J120" s="52"/>
      <c r="K120" s="52"/>
      <c r="L120" s="52"/>
      <c r="M120" s="70"/>
      <c r="N120" s="74">
        <f aca="true" t="shared" si="16" ref="N120:N131">M120*1.2</f>
        <v>0</v>
      </c>
      <c r="O120" s="74">
        <f aca="true" t="shared" si="17" ref="O120:O131">E120*M120</f>
        <v>0</v>
      </c>
      <c r="P120" s="74">
        <f aca="true" t="shared" si="18" ref="P120:P132">O120*1.2</f>
        <v>0</v>
      </c>
    </row>
    <row r="121" spans="1:16" ht="54">
      <c r="A121" s="6">
        <v>9.2</v>
      </c>
      <c r="B121" s="31" t="s">
        <v>159</v>
      </c>
      <c r="C121" s="31" t="s">
        <v>144</v>
      </c>
      <c r="D121" s="32" t="s">
        <v>56</v>
      </c>
      <c r="E121" s="10">
        <v>70</v>
      </c>
      <c r="F121" s="11">
        <v>4.5</v>
      </c>
      <c r="G121" s="46">
        <v>315</v>
      </c>
      <c r="H121" s="52"/>
      <c r="I121" s="52"/>
      <c r="J121" s="52"/>
      <c r="K121" s="52"/>
      <c r="L121" s="52"/>
      <c r="M121" s="70"/>
      <c r="N121" s="74">
        <f t="shared" si="16"/>
        <v>0</v>
      </c>
      <c r="O121" s="74">
        <f t="shared" si="17"/>
        <v>0</v>
      </c>
      <c r="P121" s="74">
        <f t="shared" si="18"/>
        <v>0</v>
      </c>
    </row>
    <row r="122" spans="1:16" ht="36">
      <c r="A122" s="6">
        <v>9.3</v>
      </c>
      <c r="B122" s="31" t="s">
        <v>159</v>
      </c>
      <c r="C122" s="31" t="s">
        <v>145</v>
      </c>
      <c r="D122" s="32" t="s">
        <v>56</v>
      </c>
      <c r="E122" s="10">
        <v>60</v>
      </c>
      <c r="F122" s="11">
        <v>3.75</v>
      </c>
      <c r="G122" s="46">
        <v>225</v>
      </c>
      <c r="H122" s="52"/>
      <c r="I122" s="52"/>
      <c r="J122" s="52"/>
      <c r="K122" s="52"/>
      <c r="L122" s="52"/>
      <c r="M122" s="70"/>
      <c r="N122" s="74">
        <f t="shared" si="16"/>
        <v>0</v>
      </c>
      <c r="O122" s="74">
        <f t="shared" si="17"/>
        <v>0</v>
      </c>
      <c r="P122" s="74">
        <f t="shared" si="18"/>
        <v>0</v>
      </c>
    </row>
    <row r="123" spans="1:16" ht="38.25" customHeight="1">
      <c r="A123" s="6">
        <v>9.4</v>
      </c>
      <c r="B123" s="31" t="s">
        <v>159</v>
      </c>
      <c r="C123" s="31" t="s">
        <v>146</v>
      </c>
      <c r="D123" s="32" t="s">
        <v>56</v>
      </c>
      <c r="E123" s="10">
        <v>80</v>
      </c>
      <c r="F123" s="11">
        <v>3.75</v>
      </c>
      <c r="G123" s="46">
        <v>300</v>
      </c>
      <c r="H123" s="52"/>
      <c r="I123" s="52"/>
      <c r="J123" s="52"/>
      <c r="K123" s="52"/>
      <c r="L123" s="52"/>
      <c r="M123" s="70"/>
      <c r="N123" s="74">
        <f t="shared" si="16"/>
        <v>0</v>
      </c>
      <c r="O123" s="74">
        <f t="shared" si="17"/>
        <v>0</v>
      </c>
      <c r="P123" s="74">
        <f t="shared" si="18"/>
        <v>0</v>
      </c>
    </row>
    <row r="124" spans="1:16" ht="42" customHeight="1">
      <c r="A124" s="6">
        <v>9.5</v>
      </c>
      <c r="B124" s="31" t="s">
        <v>159</v>
      </c>
      <c r="C124" s="31" t="s">
        <v>147</v>
      </c>
      <c r="D124" s="32" t="s">
        <v>56</v>
      </c>
      <c r="E124" s="10">
        <v>120</v>
      </c>
      <c r="F124" s="11">
        <v>3.05</v>
      </c>
      <c r="G124" s="46">
        <v>366</v>
      </c>
      <c r="H124" s="52"/>
      <c r="I124" s="52"/>
      <c r="J124" s="52"/>
      <c r="K124" s="52"/>
      <c r="L124" s="52"/>
      <c r="M124" s="70"/>
      <c r="N124" s="74">
        <f t="shared" si="16"/>
        <v>0</v>
      </c>
      <c r="O124" s="74">
        <f t="shared" si="17"/>
        <v>0</v>
      </c>
      <c r="P124" s="74">
        <f t="shared" si="18"/>
        <v>0</v>
      </c>
    </row>
    <row r="125" spans="1:16" ht="41.25" customHeight="1">
      <c r="A125" s="6">
        <v>9.6</v>
      </c>
      <c r="B125" s="31" t="s">
        <v>159</v>
      </c>
      <c r="C125" s="31" t="s">
        <v>158</v>
      </c>
      <c r="D125" s="32" t="s">
        <v>56</v>
      </c>
      <c r="E125" s="10">
        <v>200</v>
      </c>
      <c r="F125" s="11">
        <v>3.05</v>
      </c>
      <c r="G125" s="46">
        <v>610</v>
      </c>
      <c r="H125" s="52"/>
      <c r="I125" s="52"/>
      <c r="J125" s="52"/>
      <c r="K125" s="52"/>
      <c r="L125" s="52"/>
      <c r="M125" s="70"/>
      <c r="N125" s="74">
        <f t="shared" si="16"/>
        <v>0</v>
      </c>
      <c r="O125" s="74">
        <f t="shared" si="17"/>
        <v>0</v>
      </c>
      <c r="P125" s="74">
        <f t="shared" si="18"/>
        <v>0</v>
      </c>
    </row>
    <row r="126" spans="1:16" ht="39.75" customHeight="1">
      <c r="A126" s="6">
        <v>9.8</v>
      </c>
      <c r="B126" s="31" t="s">
        <v>159</v>
      </c>
      <c r="C126" s="31" t="s">
        <v>148</v>
      </c>
      <c r="D126" s="32" t="s">
        <v>56</v>
      </c>
      <c r="E126" s="10">
        <v>1000</v>
      </c>
      <c r="F126" s="11">
        <v>3.45</v>
      </c>
      <c r="G126" s="46">
        <v>3450</v>
      </c>
      <c r="H126" s="52"/>
      <c r="I126" s="52"/>
      <c r="J126" s="52"/>
      <c r="K126" s="52"/>
      <c r="L126" s="52"/>
      <c r="M126" s="70"/>
      <c r="N126" s="74">
        <f t="shared" si="16"/>
        <v>0</v>
      </c>
      <c r="O126" s="74">
        <f t="shared" si="17"/>
        <v>0</v>
      </c>
      <c r="P126" s="74">
        <f t="shared" si="18"/>
        <v>0</v>
      </c>
    </row>
    <row r="127" spans="1:16" ht="41.25" customHeight="1">
      <c r="A127" s="6">
        <v>9.9</v>
      </c>
      <c r="B127" s="31" t="s">
        <v>159</v>
      </c>
      <c r="C127" s="31" t="s">
        <v>149</v>
      </c>
      <c r="D127" s="32" t="s">
        <v>56</v>
      </c>
      <c r="E127" s="10">
        <v>500</v>
      </c>
      <c r="F127" s="11">
        <v>3.2</v>
      </c>
      <c r="G127" s="46">
        <v>1600</v>
      </c>
      <c r="H127" s="52"/>
      <c r="I127" s="52"/>
      <c r="J127" s="52"/>
      <c r="K127" s="52"/>
      <c r="L127" s="52"/>
      <c r="M127" s="70"/>
      <c r="N127" s="74">
        <f t="shared" si="16"/>
        <v>0</v>
      </c>
      <c r="O127" s="74">
        <f t="shared" si="17"/>
        <v>0</v>
      </c>
      <c r="P127" s="74">
        <f t="shared" si="18"/>
        <v>0</v>
      </c>
    </row>
    <row r="128" spans="1:16" ht="39.75" customHeight="1">
      <c r="A128" s="16">
        <v>9.1</v>
      </c>
      <c r="B128" s="31" t="s">
        <v>159</v>
      </c>
      <c r="C128" s="31" t="s">
        <v>150</v>
      </c>
      <c r="D128" s="32" t="s">
        <v>56</v>
      </c>
      <c r="E128" s="10">
        <v>500</v>
      </c>
      <c r="F128" s="11">
        <v>3.1</v>
      </c>
      <c r="G128" s="46">
        <v>1550</v>
      </c>
      <c r="H128" s="52"/>
      <c r="I128" s="52"/>
      <c r="J128" s="52"/>
      <c r="K128" s="52"/>
      <c r="L128" s="52"/>
      <c r="M128" s="70"/>
      <c r="N128" s="74">
        <f t="shared" si="16"/>
        <v>0</v>
      </c>
      <c r="O128" s="74">
        <f t="shared" si="17"/>
        <v>0</v>
      </c>
      <c r="P128" s="74">
        <f t="shared" si="18"/>
        <v>0</v>
      </c>
    </row>
    <row r="129" spans="1:16" ht="41.25" customHeight="1">
      <c r="A129" s="16">
        <v>9.11</v>
      </c>
      <c r="B129" s="31" t="s">
        <v>159</v>
      </c>
      <c r="C129" s="31" t="s">
        <v>151</v>
      </c>
      <c r="D129" s="32" t="s">
        <v>56</v>
      </c>
      <c r="E129" s="10">
        <v>600</v>
      </c>
      <c r="F129" s="11">
        <v>3.05</v>
      </c>
      <c r="G129" s="46">
        <v>1830</v>
      </c>
      <c r="H129" s="52"/>
      <c r="I129" s="52"/>
      <c r="J129" s="52"/>
      <c r="K129" s="52"/>
      <c r="L129" s="52"/>
      <c r="M129" s="70"/>
      <c r="N129" s="74">
        <f t="shared" si="16"/>
        <v>0</v>
      </c>
      <c r="O129" s="74">
        <f t="shared" si="17"/>
        <v>0</v>
      </c>
      <c r="P129" s="74">
        <f t="shared" si="18"/>
        <v>0</v>
      </c>
    </row>
    <row r="130" spans="1:16" ht="68.25" customHeight="1">
      <c r="A130" s="16">
        <v>9.12</v>
      </c>
      <c r="B130" s="31" t="s">
        <v>159</v>
      </c>
      <c r="C130" s="58" t="s">
        <v>174</v>
      </c>
      <c r="D130" s="32" t="s">
        <v>56</v>
      </c>
      <c r="E130" s="10">
        <v>120</v>
      </c>
      <c r="F130" s="11">
        <v>9.25</v>
      </c>
      <c r="G130" s="46">
        <v>1110</v>
      </c>
      <c r="H130" s="52"/>
      <c r="I130" s="52"/>
      <c r="J130" s="52"/>
      <c r="K130" s="52"/>
      <c r="L130" s="52"/>
      <c r="M130" s="70"/>
      <c r="N130" s="74">
        <f t="shared" si="16"/>
        <v>0</v>
      </c>
      <c r="O130" s="74">
        <f t="shared" si="17"/>
        <v>0</v>
      </c>
      <c r="P130" s="74">
        <f t="shared" si="18"/>
        <v>0</v>
      </c>
    </row>
    <row r="131" spans="1:16" ht="63" customHeight="1">
      <c r="A131" s="16">
        <v>9.13</v>
      </c>
      <c r="B131" s="31" t="s">
        <v>159</v>
      </c>
      <c r="C131" s="58" t="s">
        <v>173</v>
      </c>
      <c r="D131" s="32" t="s">
        <v>56</v>
      </c>
      <c r="E131" s="10">
        <v>100</v>
      </c>
      <c r="F131" s="11">
        <v>9.81</v>
      </c>
      <c r="G131" s="46">
        <v>981</v>
      </c>
      <c r="H131" s="52"/>
      <c r="I131" s="52"/>
      <c r="J131" s="52"/>
      <c r="K131" s="52"/>
      <c r="L131" s="52"/>
      <c r="M131" s="70"/>
      <c r="N131" s="74">
        <f t="shared" si="16"/>
        <v>0</v>
      </c>
      <c r="O131" s="74">
        <f t="shared" si="17"/>
        <v>0</v>
      </c>
      <c r="P131" s="74">
        <f t="shared" si="18"/>
        <v>0</v>
      </c>
    </row>
    <row r="132" spans="1:16" ht="21.75" customHeight="1">
      <c r="A132" s="69"/>
      <c r="B132" s="87" t="s">
        <v>161</v>
      </c>
      <c r="C132" s="87"/>
      <c r="D132" s="87"/>
      <c r="E132" s="87"/>
      <c r="F132" s="87"/>
      <c r="G132" s="63">
        <v>12652</v>
      </c>
      <c r="H132" s="64"/>
      <c r="I132" s="64"/>
      <c r="J132" s="64"/>
      <c r="K132" s="64"/>
      <c r="L132" s="64"/>
      <c r="M132" s="75"/>
      <c r="N132" s="75"/>
      <c r="O132" s="77">
        <f>SUM(O120:O131)</f>
        <v>0</v>
      </c>
      <c r="P132" s="77">
        <f t="shared" si="18"/>
        <v>0</v>
      </c>
    </row>
    <row r="133" spans="1:16" ht="27.75" customHeight="1">
      <c r="A133" s="65"/>
      <c r="B133" s="85" t="s">
        <v>171</v>
      </c>
      <c r="C133" s="86"/>
      <c r="D133" s="86"/>
      <c r="E133" s="86"/>
      <c r="F133" s="86"/>
      <c r="G133" s="86"/>
      <c r="H133" s="66"/>
      <c r="I133" s="66"/>
      <c r="J133" s="66"/>
      <c r="K133" s="66"/>
      <c r="L133" s="66"/>
      <c r="M133" s="76"/>
      <c r="N133" s="76"/>
      <c r="O133" s="76"/>
      <c r="P133" s="76"/>
    </row>
    <row r="134" spans="1:16" ht="31.5" customHeight="1">
      <c r="A134" s="37">
        <v>10.1</v>
      </c>
      <c r="B134" s="31" t="s">
        <v>133</v>
      </c>
      <c r="C134" s="31" t="s">
        <v>124</v>
      </c>
      <c r="D134" s="32" t="s">
        <v>56</v>
      </c>
      <c r="E134" s="10">
        <v>200</v>
      </c>
      <c r="F134" s="38">
        <v>3.4</v>
      </c>
      <c r="G134" s="50">
        <v>680</v>
      </c>
      <c r="H134" s="56"/>
      <c r="I134" s="56"/>
      <c r="J134" s="56"/>
      <c r="K134" s="56"/>
      <c r="L134" s="56"/>
      <c r="M134" s="70"/>
      <c r="N134" s="74">
        <f aca="true" t="shared" si="19" ref="N134:N147">M134*1.2</f>
        <v>0</v>
      </c>
      <c r="O134" s="74">
        <f aca="true" t="shared" si="20" ref="O134:O147">E134*M134</f>
        <v>0</v>
      </c>
      <c r="P134" s="74">
        <f aca="true" t="shared" si="21" ref="P134:P148">O134*1.2</f>
        <v>0</v>
      </c>
    </row>
    <row r="135" spans="1:16" ht="45" customHeight="1">
      <c r="A135" s="37">
        <v>10.2</v>
      </c>
      <c r="B135" s="31" t="s">
        <v>133</v>
      </c>
      <c r="C135" s="31" t="s">
        <v>125</v>
      </c>
      <c r="D135" s="32" t="s">
        <v>56</v>
      </c>
      <c r="E135" s="10">
        <v>30</v>
      </c>
      <c r="F135" s="38">
        <v>20</v>
      </c>
      <c r="G135" s="50">
        <v>600</v>
      </c>
      <c r="H135" s="56"/>
      <c r="I135" s="56"/>
      <c r="J135" s="56"/>
      <c r="K135" s="56"/>
      <c r="L135" s="56"/>
      <c r="M135" s="70"/>
      <c r="N135" s="74">
        <f t="shared" si="19"/>
        <v>0</v>
      </c>
      <c r="O135" s="74">
        <f t="shared" si="20"/>
        <v>0</v>
      </c>
      <c r="P135" s="74">
        <f t="shared" si="21"/>
        <v>0</v>
      </c>
    </row>
    <row r="136" spans="1:16" ht="41.25" customHeight="1">
      <c r="A136" s="37">
        <v>10.3</v>
      </c>
      <c r="B136" s="31" t="s">
        <v>133</v>
      </c>
      <c r="C136" s="31" t="s">
        <v>126</v>
      </c>
      <c r="D136" s="32" t="s">
        <v>56</v>
      </c>
      <c r="E136" s="10">
        <v>20</v>
      </c>
      <c r="F136" s="38">
        <v>33</v>
      </c>
      <c r="G136" s="50">
        <v>660</v>
      </c>
      <c r="H136" s="56"/>
      <c r="I136" s="56"/>
      <c r="J136" s="56"/>
      <c r="K136" s="56"/>
      <c r="L136" s="56"/>
      <c r="M136" s="70"/>
      <c r="N136" s="74">
        <f t="shared" si="19"/>
        <v>0</v>
      </c>
      <c r="O136" s="74">
        <f t="shared" si="20"/>
        <v>0</v>
      </c>
      <c r="P136" s="74">
        <f t="shared" si="21"/>
        <v>0</v>
      </c>
    </row>
    <row r="137" spans="1:16" ht="45" customHeight="1">
      <c r="A137" s="37">
        <v>10.4</v>
      </c>
      <c r="B137" s="31" t="s">
        <v>133</v>
      </c>
      <c r="C137" s="31" t="s">
        <v>127</v>
      </c>
      <c r="D137" s="32" t="s">
        <v>56</v>
      </c>
      <c r="E137" s="10">
        <v>1000</v>
      </c>
      <c r="F137" s="38">
        <v>25</v>
      </c>
      <c r="G137" s="50">
        <v>25000</v>
      </c>
      <c r="H137" s="56"/>
      <c r="I137" s="56"/>
      <c r="J137" s="56"/>
      <c r="K137" s="56"/>
      <c r="L137" s="56"/>
      <c r="M137" s="70"/>
      <c r="N137" s="74">
        <f t="shared" si="19"/>
        <v>0</v>
      </c>
      <c r="O137" s="74">
        <f t="shared" si="20"/>
        <v>0</v>
      </c>
      <c r="P137" s="74">
        <f t="shared" si="21"/>
        <v>0</v>
      </c>
    </row>
    <row r="138" spans="1:16" ht="39.75" customHeight="1">
      <c r="A138" s="37">
        <v>10.5</v>
      </c>
      <c r="B138" s="31" t="s">
        <v>133</v>
      </c>
      <c r="C138" s="31" t="s">
        <v>128</v>
      </c>
      <c r="D138" s="32" t="s">
        <v>56</v>
      </c>
      <c r="E138" s="10">
        <v>1000</v>
      </c>
      <c r="F138" s="38">
        <v>25</v>
      </c>
      <c r="G138" s="50">
        <v>25000</v>
      </c>
      <c r="H138" s="56"/>
      <c r="I138" s="56"/>
      <c r="J138" s="56"/>
      <c r="K138" s="56"/>
      <c r="L138" s="56"/>
      <c r="M138" s="70"/>
      <c r="N138" s="74">
        <f t="shared" si="19"/>
        <v>0</v>
      </c>
      <c r="O138" s="74">
        <f t="shared" si="20"/>
        <v>0</v>
      </c>
      <c r="P138" s="74">
        <f t="shared" si="21"/>
        <v>0</v>
      </c>
    </row>
    <row r="139" spans="1:16" ht="35.25" customHeight="1">
      <c r="A139" s="37">
        <v>10.6</v>
      </c>
      <c r="B139" s="31" t="s">
        <v>133</v>
      </c>
      <c r="C139" s="31" t="s">
        <v>129</v>
      </c>
      <c r="D139" s="32" t="s">
        <v>56</v>
      </c>
      <c r="E139" s="10">
        <v>50</v>
      </c>
      <c r="F139" s="38">
        <v>118</v>
      </c>
      <c r="G139" s="50">
        <v>5900</v>
      </c>
      <c r="H139" s="56"/>
      <c r="I139" s="56"/>
      <c r="J139" s="56"/>
      <c r="K139" s="56"/>
      <c r="L139" s="56"/>
      <c r="M139" s="70"/>
      <c r="N139" s="74">
        <f t="shared" si="19"/>
        <v>0</v>
      </c>
      <c r="O139" s="74">
        <f t="shared" si="20"/>
        <v>0</v>
      </c>
      <c r="P139" s="74">
        <f t="shared" si="21"/>
        <v>0</v>
      </c>
    </row>
    <row r="140" spans="1:16" ht="45" customHeight="1">
      <c r="A140" s="37">
        <v>10.7</v>
      </c>
      <c r="B140" s="31" t="s">
        <v>133</v>
      </c>
      <c r="C140" s="31" t="s">
        <v>130</v>
      </c>
      <c r="D140" s="32" t="s">
        <v>56</v>
      </c>
      <c r="E140" s="10">
        <v>70</v>
      </c>
      <c r="F140" s="38">
        <v>23.8</v>
      </c>
      <c r="G140" s="50">
        <v>1666</v>
      </c>
      <c r="H140" s="56"/>
      <c r="I140" s="56"/>
      <c r="J140" s="56"/>
      <c r="K140" s="56"/>
      <c r="L140" s="56"/>
      <c r="M140" s="70"/>
      <c r="N140" s="74">
        <f t="shared" si="19"/>
        <v>0</v>
      </c>
      <c r="O140" s="74">
        <f t="shared" si="20"/>
        <v>0</v>
      </c>
      <c r="P140" s="74">
        <f t="shared" si="21"/>
        <v>0</v>
      </c>
    </row>
    <row r="141" spans="1:16" ht="23.25" customHeight="1">
      <c r="A141" s="37">
        <v>10.8</v>
      </c>
      <c r="B141" s="31" t="s">
        <v>133</v>
      </c>
      <c r="C141" s="31" t="s">
        <v>131</v>
      </c>
      <c r="D141" s="32" t="s">
        <v>56</v>
      </c>
      <c r="E141" s="10">
        <v>200</v>
      </c>
      <c r="F141" s="38">
        <v>0.6</v>
      </c>
      <c r="G141" s="50">
        <v>120</v>
      </c>
      <c r="H141" s="56"/>
      <c r="I141" s="56"/>
      <c r="J141" s="56"/>
      <c r="K141" s="56"/>
      <c r="L141" s="56"/>
      <c r="M141" s="70"/>
      <c r="N141" s="74">
        <f t="shared" si="19"/>
        <v>0</v>
      </c>
      <c r="O141" s="74">
        <f t="shared" si="20"/>
        <v>0</v>
      </c>
      <c r="P141" s="74">
        <f t="shared" si="21"/>
        <v>0</v>
      </c>
    </row>
    <row r="142" spans="1:16" ht="24" customHeight="1">
      <c r="A142" s="37">
        <v>10.9</v>
      </c>
      <c r="B142" s="31" t="s">
        <v>133</v>
      </c>
      <c r="C142" s="31" t="s">
        <v>134</v>
      </c>
      <c r="D142" s="32" t="s">
        <v>56</v>
      </c>
      <c r="E142" s="10">
        <v>10</v>
      </c>
      <c r="F142" s="38">
        <v>80</v>
      </c>
      <c r="G142" s="50">
        <v>800</v>
      </c>
      <c r="H142" s="56"/>
      <c r="I142" s="56"/>
      <c r="J142" s="56"/>
      <c r="K142" s="56"/>
      <c r="L142" s="56"/>
      <c r="M142" s="70"/>
      <c r="N142" s="74">
        <f t="shared" si="19"/>
        <v>0</v>
      </c>
      <c r="O142" s="74">
        <f t="shared" si="20"/>
        <v>0</v>
      </c>
      <c r="P142" s="74">
        <f t="shared" si="21"/>
        <v>0</v>
      </c>
    </row>
    <row r="143" spans="1:16" ht="34.5" customHeight="1">
      <c r="A143" s="39">
        <v>10.1</v>
      </c>
      <c r="B143" s="31" t="s">
        <v>133</v>
      </c>
      <c r="C143" s="31" t="s">
        <v>135</v>
      </c>
      <c r="D143" s="32" t="s">
        <v>56</v>
      </c>
      <c r="E143" s="10">
        <v>20</v>
      </c>
      <c r="F143" s="38">
        <v>150</v>
      </c>
      <c r="G143" s="50">
        <v>3000</v>
      </c>
      <c r="H143" s="56"/>
      <c r="I143" s="56"/>
      <c r="J143" s="56"/>
      <c r="K143" s="56"/>
      <c r="L143" s="56"/>
      <c r="M143" s="70"/>
      <c r="N143" s="74">
        <f t="shared" si="19"/>
        <v>0</v>
      </c>
      <c r="O143" s="74">
        <f t="shared" si="20"/>
        <v>0</v>
      </c>
      <c r="P143" s="74">
        <f t="shared" si="21"/>
        <v>0</v>
      </c>
    </row>
    <row r="144" spans="1:16" ht="36" customHeight="1">
      <c r="A144" s="39">
        <v>10.11</v>
      </c>
      <c r="B144" s="31" t="s">
        <v>133</v>
      </c>
      <c r="C144" s="31" t="s">
        <v>136</v>
      </c>
      <c r="D144" s="32" t="s">
        <v>56</v>
      </c>
      <c r="E144" s="10">
        <v>20</v>
      </c>
      <c r="F144" s="38">
        <v>30</v>
      </c>
      <c r="G144" s="50">
        <v>600</v>
      </c>
      <c r="H144" s="56"/>
      <c r="I144" s="56"/>
      <c r="J144" s="56"/>
      <c r="K144" s="56"/>
      <c r="L144" s="56"/>
      <c r="M144" s="70"/>
      <c r="N144" s="74">
        <f t="shared" si="19"/>
        <v>0</v>
      </c>
      <c r="O144" s="74">
        <f t="shared" si="20"/>
        <v>0</v>
      </c>
      <c r="P144" s="74">
        <f t="shared" si="21"/>
        <v>0</v>
      </c>
    </row>
    <row r="145" spans="1:16" ht="36" customHeight="1">
      <c r="A145" s="39">
        <v>10.12</v>
      </c>
      <c r="B145" s="31" t="s">
        <v>172</v>
      </c>
      <c r="C145" s="31" t="s">
        <v>137</v>
      </c>
      <c r="D145" s="32" t="s">
        <v>56</v>
      </c>
      <c r="E145" s="10">
        <v>80</v>
      </c>
      <c r="F145" s="38">
        <v>10.5</v>
      </c>
      <c r="G145" s="50">
        <v>840</v>
      </c>
      <c r="H145" s="56"/>
      <c r="I145" s="56"/>
      <c r="J145" s="56"/>
      <c r="K145" s="56"/>
      <c r="L145" s="56"/>
      <c r="M145" s="70"/>
      <c r="N145" s="74">
        <f t="shared" si="19"/>
        <v>0</v>
      </c>
      <c r="O145" s="74">
        <f t="shared" si="20"/>
        <v>0</v>
      </c>
      <c r="P145" s="74">
        <f t="shared" si="21"/>
        <v>0</v>
      </c>
    </row>
    <row r="146" spans="1:16" ht="45.75" customHeight="1">
      <c r="A146" s="39">
        <v>10.13</v>
      </c>
      <c r="B146" s="7" t="s">
        <v>138</v>
      </c>
      <c r="C146" s="31" t="s">
        <v>152</v>
      </c>
      <c r="D146" s="32" t="s">
        <v>56</v>
      </c>
      <c r="E146" s="10">
        <v>60</v>
      </c>
      <c r="F146" s="38">
        <v>9.5</v>
      </c>
      <c r="G146" s="50">
        <v>570</v>
      </c>
      <c r="H146" s="56"/>
      <c r="I146" s="56"/>
      <c r="J146" s="56"/>
      <c r="K146" s="56"/>
      <c r="L146" s="56"/>
      <c r="M146" s="70"/>
      <c r="N146" s="74">
        <f t="shared" si="19"/>
        <v>0</v>
      </c>
      <c r="O146" s="74">
        <f t="shared" si="20"/>
        <v>0</v>
      </c>
      <c r="P146" s="74">
        <f t="shared" si="21"/>
        <v>0</v>
      </c>
    </row>
    <row r="147" spans="1:16" ht="43.5" customHeight="1">
      <c r="A147" s="39">
        <v>10.14</v>
      </c>
      <c r="B147" s="7" t="s">
        <v>138</v>
      </c>
      <c r="C147" s="31" t="s">
        <v>153</v>
      </c>
      <c r="D147" s="32" t="s">
        <v>56</v>
      </c>
      <c r="E147" s="10">
        <v>60</v>
      </c>
      <c r="F147" s="38">
        <v>9.5</v>
      </c>
      <c r="G147" s="50">
        <v>570</v>
      </c>
      <c r="H147" s="56"/>
      <c r="I147" s="56"/>
      <c r="J147" s="56"/>
      <c r="K147" s="56"/>
      <c r="L147" s="56"/>
      <c r="M147" s="70"/>
      <c r="N147" s="74">
        <f t="shared" si="19"/>
        <v>0</v>
      </c>
      <c r="O147" s="74">
        <f t="shared" si="20"/>
        <v>0</v>
      </c>
      <c r="P147" s="74">
        <f t="shared" si="21"/>
        <v>0</v>
      </c>
    </row>
    <row r="148" spans="1:16" ht="22.5" customHeight="1">
      <c r="A148" s="69"/>
      <c r="B148" s="82" t="s">
        <v>162</v>
      </c>
      <c r="C148" s="83"/>
      <c r="D148" s="83"/>
      <c r="E148" s="83"/>
      <c r="F148" s="84"/>
      <c r="G148" s="63">
        <v>66006</v>
      </c>
      <c r="H148" s="64"/>
      <c r="I148" s="64"/>
      <c r="J148" s="64"/>
      <c r="K148" s="64"/>
      <c r="L148" s="64"/>
      <c r="M148" s="75"/>
      <c r="N148" s="75"/>
      <c r="O148" s="77">
        <f>SUM(O134:O147)</f>
        <v>0</v>
      </c>
      <c r="P148" s="77">
        <f t="shared" si="21"/>
        <v>0</v>
      </c>
    </row>
  </sheetData>
  <sheetProtection/>
  <mergeCells count="87">
    <mergeCell ref="M3:O3"/>
    <mergeCell ref="M2:O2"/>
    <mergeCell ref="N35:N39"/>
    <mergeCell ref="N40:N44"/>
    <mergeCell ref="N61:N62"/>
    <mergeCell ref="O11:O18"/>
    <mergeCell ref="O35:O39"/>
    <mergeCell ref="O40:O44"/>
    <mergeCell ref="O61:O62"/>
    <mergeCell ref="P35:P39"/>
    <mergeCell ref="P40:P44"/>
    <mergeCell ref="P61:P62"/>
    <mergeCell ref="P11:P18"/>
    <mergeCell ref="H11:H18"/>
    <mergeCell ref="I11:I18"/>
    <mergeCell ref="J11:J18"/>
    <mergeCell ref="K11:K18"/>
    <mergeCell ref="L11:L18"/>
    <mergeCell ref="M11:M18"/>
    <mergeCell ref="N11:N18"/>
    <mergeCell ref="K40:K44"/>
    <mergeCell ref="L35:L39"/>
    <mergeCell ref="L40:L44"/>
    <mergeCell ref="M35:M39"/>
    <mergeCell ref="M40:M44"/>
    <mergeCell ref="L61:L62"/>
    <mergeCell ref="M61:M62"/>
    <mergeCell ref="H35:H39"/>
    <mergeCell ref="H40:H44"/>
    <mergeCell ref="I35:I39"/>
    <mergeCell ref="I40:I44"/>
    <mergeCell ref="J35:J39"/>
    <mergeCell ref="J40:J44"/>
    <mergeCell ref="K35:K39"/>
    <mergeCell ref="H61:H62"/>
    <mergeCell ref="I61:I62"/>
    <mergeCell ref="J61:J62"/>
    <mergeCell ref="K61:K62"/>
    <mergeCell ref="B6:G6"/>
    <mergeCell ref="D11:D18"/>
    <mergeCell ref="E11:E18"/>
    <mergeCell ref="D61:D62"/>
    <mergeCell ref="F11:F18"/>
    <mergeCell ref="B11:B18"/>
    <mergeCell ref="E61:E62"/>
    <mergeCell ref="B3:L3"/>
    <mergeCell ref="A61:A62"/>
    <mergeCell ref="G61:G62"/>
    <mergeCell ref="F35:F39"/>
    <mergeCell ref="F40:F44"/>
    <mergeCell ref="B53:F53"/>
    <mergeCell ref="B54:G54"/>
    <mergeCell ref="B61:B62"/>
    <mergeCell ref="D35:D39"/>
    <mergeCell ref="D40:D44"/>
    <mergeCell ref="A11:A18"/>
    <mergeCell ref="A35:A39"/>
    <mergeCell ref="A40:A44"/>
    <mergeCell ref="G11:G18"/>
    <mergeCell ref="G35:G39"/>
    <mergeCell ref="G40:G44"/>
    <mergeCell ref="C11:C18"/>
    <mergeCell ref="B40:B44"/>
    <mergeCell ref="C35:C39"/>
    <mergeCell ref="B31:F31"/>
    <mergeCell ref="B80:G80"/>
    <mergeCell ref="B87:F87"/>
    <mergeCell ref="B32:G32"/>
    <mergeCell ref="E35:E39"/>
    <mergeCell ref="E40:E44"/>
    <mergeCell ref="C40:C44"/>
    <mergeCell ref="B79:F79"/>
    <mergeCell ref="F61:F62"/>
    <mergeCell ref="B35:B39"/>
    <mergeCell ref="C61:C62"/>
    <mergeCell ref="B104:G104"/>
    <mergeCell ref="B108:F108"/>
    <mergeCell ref="B88:G88"/>
    <mergeCell ref="B103:F103"/>
    <mergeCell ref="B148:F148"/>
    <mergeCell ref="B133:G133"/>
    <mergeCell ref="B109:G109"/>
    <mergeCell ref="B132:F132"/>
    <mergeCell ref="B119:G119"/>
    <mergeCell ref="B112:G112"/>
    <mergeCell ref="B111:F111"/>
    <mergeCell ref="B118:F118"/>
  </mergeCells>
  <printOptions/>
  <pageMargins left="0.75" right="0.75" top="1" bottom="1" header="0" footer="0"/>
  <pageSetup horizontalDpi="600" verticalDpi="600" orientation="portrait" r:id="rId1"/>
  <ignoredErrors>
    <ignoredError sqref="O7:O11 O19:O26 O45:O52 O55:O61 O63:O78 O81:O86 O89:O102 O105:O107 O110 O113:O117 O120:O131 O134:O147 O40 O33:O35 O27:O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MBALSTZ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MBAL-ZOPK</dc:creator>
  <cp:keywords/>
  <dc:description/>
  <cp:lastModifiedBy>MBAL-ZOPK</cp:lastModifiedBy>
  <dcterms:created xsi:type="dcterms:W3CDTF">2019-10-18T08:00:08Z</dcterms:created>
  <dcterms:modified xsi:type="dcterms:W3CDTF">2019-10-29T06:53:28Z</dcterms:modified>
  <cp:category/>
  <cp:version/>
  <cp:contentType/>
  <cp:contentStatus/>
</cp:coreProperties>
</file>